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907"/>
  <workbookPr autoCompressPictures="0"/>
  <mc:AlternateContent xmlns:mc="http://schemas.openxmlformats.org/markup-compatibility/2006">
    <mc:Choice Requires="x15">
      <x15ac:absPath xmlns:x15ac="http://schemas.microsoft.com/office/spreadsheetml/2010/11/ac" url="/Users/aparna/Documents/ILO/R&amp;I/PACE 2.0/Agri index tool/Tool/3-D Client Value Analysis Toolkit 2.7.2018/"/>
    </mc:Choice>
  </mc:AlternateContent>
  <bookViews>
    <workbookView xWindow="0" yWindow="0" windowWidth="28800" windowHeight="18000" activeTab="2"/>
  </bookViews>
  <sheets>
    <sheet name="MQS calculation" sheetId="3" r:id="rId1"/>
    <sheet name="Example - MQS" sheetId="4" r:id="rId2"/>
    <sheet name="Example - income calc" sheetId="5" r:id="rId3"/>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J2" i="4" l="1"/>
  <c r="I3" i="5"/>
  <c r="B11" i="5"/>
  <c r="B32" i="5"/>
  <c r="B33" i="5"/>
  <c r="C33" i="5"/>
  <c r="H11" i="5"/>
  <c r="H2" i="4"/>
  <c r="I4" i="5"/>
  <c r="B12" i="5"/>
  <c r="C23" i="5"/>
  <c r="B3" i="4"/>
  <c r="C32" i="5"/>
  <c r="B9" i="5"/>
  <c r="J6" i="4"/>
  <c r="H7" i="4"/>
  <c r="H5" i="4"/>
  <c r="J5" i="4"/>
  <c r="L5" i="4"/>
  <c r="K5" i="4"/>
  <c r="H4" i="4"/>
  <c r="K4" i="4"/>
  <c r="J3" i="4"/>
  <c r="H3" i="4"/>
  <c r="L2" i="4"/>
  <c r="L3" i="4"/>
  <c r="K3" i="4"/>
  <c r="J4" i="4"/>
  <c r="L4" i="4"/>
  <c r="H6" i="4"/>
  <c r="L6" i="4"/>
  <c r="J7" i="4"/>
  <c r="L7" i="4"/>
  <c r="H8" i="4"/>
  <c r="J8" i="4"/>
  <c r="L8" i="4"/>
  <c r="H9" i="4"/>
  <c r="J9" i="4"/>
  <c r="L9" i="4"/>
  <c r="H10" i="4"/>
  <c r="J10" i="4"/>
  <c r="L10" i="4"/>
  <c r="H11" i="4"/>
  <c r="J11" i="4"/>
  <c r="L11" i="4"/>
  <c r="H12" i="4"/>
  <c r="J12" i="4"/>
  <c r="L12" i="4"/>
  <c r="H13" i="4"/>
  <c r="J13" i="4"/>
  <c r="L13" i="4"/>
  <c r="H14" i="4"/>
  <c r="J14" i="4"/>
  <c r="L14" i="4"/>
  <c r="H15" i="4"/>
  <c r="J15" i="4"/>
  <c r="L15" i="4"/>
  <c r="H16" i="4"/>
  <c r="J16" i="4"/>
  <c r="L16" i="4"/>
  <c r="H17" i="4"/>
  <c r="J17" i="4"/>
  <c r="L17" i="4"/>
  <c r="H18" i="4"/>
  <c r="J18" i="4"/>
  <c r="L18" i="4"/>
  <c r="H19" i="4"/>
  <c r="J19" i="4"/>
  <c r="L19" i="4"/>
  <c r="H20" i="4"/>
  <c r="J20" i="4"/>
  <c r="L20" i="4"/>
  <c r="H21" i="4"/>
  <c r="J21" i="4"/>
  <c r="L21" i="4"/>
  <c r="H22" i="4"/>
  <c r="J22" i="4"/>
  <c r="L22" i="4"/>
  <c r="H23" i="4"/>
  <c r="J23" i="4"/>
  <c r="L23" i="4"/>
  <c r="H24" i="4"/>
  <c r="J24" i="4"/>
  <c r="L24" i="4"/>
  <c r="H25" i="4"/>
  <c r="J25" i="4"/>
  <c r="L25" i="4"/>
  <c r="H26" i="4"/>
  <c r="J26" i="4"/>
  <c r="L26" i="4"/>
  <c r="H27" i="4"/>
  <c r="J27" i="4"/>
  <c r="L27" i="4"/>
  <c r="H28" i="4"/>
  <c r="J28" i="4"/>
  <c r="L28" i="4"/>
  <c r="H29" i="4"/>
  <c r="J29" i="4"/>
  <c r="L29" i="4"/>
  <c r="H30" i="4"/>
  <c r="J30" i="4"/>
  <c r="L30" i="4"/>
  <c r="H31" i="4"/>
  <c r="J31" i="4"/>
  <c r="L31" i="4"/>
  <c r="H32" i="4"/>
  <c r="J32" i="4"/>
  <c r="L32" i="4"/>
  <c r="H33" i="4"/>
  <c r="J33" i="4"/>
  <c r="L33" i="4"/>
  <c r="H34" i="4"/>
  <c r="J34" i="4"/>
  <c r="L34" i="4"/>
  <c r="H35" i="4"/>
  <c r="J35" i="4"/>
  <c r="L35" i="4"/>
  <c r="H36" i="4"/>
  <c r="J36" i="4"/>
  <c r="L36" i="4"/>
  <c r="H37" i="4"/>
  <c r="J37" i="4"/>
  <c r="L37" i="4"/>
  <c r="H38" i="4"/>
  <c r="J38" i="4"/>
  <c r="L38" i="4"/>
  <c r="H39" i="4"/>
  <c r="J39" i="4"/>
  <c r="L39" i="4"/>
  <c r="H40" i="4"/>
  <c r="J40" i="4"/>
  <c r="L40" i="4"/>
  <c r="H41" i="4"/>
  <c r="J41" i="4"/>
  <c r="L41" i="4"/>
  <c r="H42" i="4"/>
  <c r="J42" i="4"/>
  <c r="L42" i="4"/>
  <c r="H43" i="4"/>
  <c r="J43" i="4"/>
  <c r="L43" i="4"/>
  <c r="H44" i="4"/>
  <c r="J44" i="4"/>
  <c r="L44" i="4"/>
  <c r="H45" i="4"/>
  <c r="J45" i="4"/>
  <c r="L45" i="4"/>
  <c r="H46" i="4"/>
  <c r="J46" i="4"/>
  <c r="L46" i="4"/>
  <c r="H47" i="4"/>
  <c r="J47" i="4"/>
  <c r="L47" i="4"/>
  <c r="H48" i="4"/>
  <c r="J48" i="4"/>
  <c r="L48" i="4"/>
  <c r="H49" i="4"/>
  <c r="J49" i="4"/>
  <c r="L49" i="4"/>
  <c r="H50" i="4"/>
  <c r="J50" i="4"/>
  <c r="L50" i="4"/>
  <c r="H51" i="4"/>
  <c r="J51" i="4"/>
  <c r="L51" i="4"/>
  <c r="H52" i="4"/>
  <c r="J52" i="4"/>
  <c r="L52" i="4"/>
  <c r="H53" i="4"/>
  <c r="J53" i="4"/>
  <c r="L53" i="4"/>
  <c r="H54" i="4"/>
  <c r="J54" i="4"/>
  <c r="L54" i="4"/>
  <c r="H55" i="4"/>
  <c r="J55" i="4"/>
  <c r="L55" i="4"/>
  <c r="H56" i="4"/>
  <c r="J56" i="4"/>
  <c r="L56" i="4"/>
  <c r="H57" i="4"/>
  <c r="J57" i="4"/>
  <c r="L57" i="4"/>
  <c r="H58" i="4"/>
  <c r="J58" i="4"/>
  <c r="L58" i="4"/>
  <c r="H59" i="4"/>
  <c r="J59" i="4"/>
  <c r="L59" i="4"/>
  <c r="H60" i="4"/>
  <c r="J60" i="4"/>
  <c r="L60" i="4"/>
  <c r="H61" i="4"/>
  <c r="J61" i="4"/>
  <c r="L61" i="4"/>
  <c r="H62" i="4"/>
  <c r="J62" i="4"/>
  <c r="L62" i="4"/>
  <c r="H63" i="4"/>
  <c r="J63" i="4"/>
  <c r="L63" i="4"/>
  <c r="H64" i="4"/>
  <c r="J64" i="4"/>
  <c r="L64" i="4"/>
  <c r="H65" i="4"/>
  <c r="J65" i="4"/>
  <c r="L65" i="4"/>
  <c r="H66" i="4"/>
  <c r="J66" i="4"/>
  <c r="L66" i="4"/>
  <c r="H67" i="4"/>
  <c r="J67" i="4"/>
  <c r="L67" i="4"/>
  <c r="H68" i="4"/>
  <c r="J68" i="4"/>
  <c r="L68" i="4"/>
  <c r="H69" i="4"/>
  <c r="J69" i="4"/>
  <c r="L69" i="4"/>
  <c r="H70" i="4"/>
  <c r="J70" i="4"/>
  <c r="L70" i="4"/>
  <c r="H71" i="4"/>
  <c r="J71" i="4"/>
  <c r="L71" i="4"/>
  <c r="H72" i="4"/>
  <c r="J72" i="4"/>
  <c r="L72" i="4"/>
  <c r="H73" i="4"/>
  <c r="J73" i="4"/>
  <c r="L73" i="4"/>
  <c r="H74" i="4"/>
  <c r="J74" i="4"/>
  <c r="L74" i="4"/>
  <c r="H75" i="4"/>
  <c r="J75" i="4"/>
  <c r="L75" i="4"/>
  <c r="H76" i="4"/>
  <c r="J76" i="4"/>
  <c r="L76" i="4"/>
  <c r="H77" i="4"/>
  <c r="J77" i="4"/>
  <c r="L77" i="4"/>
  <c r="H78" i="4"/>
  <c r="J78" i="4"/>
  <c r="L78" i="4"/>
  <c r="H79" i="4"/>
  <c r="J79" i="4"/>
  <c r="L79" i="4"/>
  <c r="H80" i="4"/>
  <c r="J80" i="4"/>
  <c r="L80" i="4"/>
  <c r="H81" i="4"/>
  <c r="J81" i="4"/>
  <c r="L81" i="4"/>
  <c r="H82" i="4"/>
  <c r="J82" i="4"/>
  <c r="L82" i="4"/>
  <c r="H83" i="4"/>
  <c r="J83" i="4"/>
  <c r="L83" i="4"/>
  <c r="H84" i="4"/>
  <c r="J84" i="4"/>
  <c r="L84" i="4"/>
  <c r="H85" i="4"/>
  <c r="J85" i="4"/>
  <c r="L85" i="4"/>
  <c r="H86" i="4"/>
  <c r="J86" i="4"/>
  <c r="L86" i="4"/>
  <c r="H87" i="4"/>
  <c r="J87" i="4"/>
  <c r="L87" i="4"/>
  <c r="H88" i="4"/>
  <c r="J88" i="4"/>
  <c r="L88" i="4"/>
  <c r="H89" i="4"/>
  <c r="J89" i="4"/>
  <c r="L89" i="4"/>
  <c r="H90" i="4"/>
  <c r="J90" i="4"/>
  <c r="L90" i="4"/>
  <c r="H91" i="4"/>
  <c r="J91" i="4"/>
  <c r="L91" i="4"/>
  <c r="H92" i="4"/>
  <c r="J92" i="4"/>
  <c r="L92" i="4"/>
  <c r="H93" i="4"/>
  <c r="J93" i="4"/>
  <c r="L93" i="4"/>
  <c r="H94" i="4"/>
  <c r="J94" i="4"/>
  <c r="L94" i="4"/>
  <c r="H95" i="4"/>
  <c r="J95" i="4"/>
  <c r="L95" i="4"/>
  <c r="H96" i="4"/>
  <c r="J96" i="4"/>
  <c r="L96" i="4"/>
  <c r="H97" i="4"/>
  <c r="J97" i="4"/>
  <c r="L97" i="4"/>
  <c r="H98" i="4"/>
  <c r="J98" i="4"/>
  <c r="L98" i="4"/>
  <c r="H99" i="4"/>
  <c r="J99" i="4"/>
  <c r="L99" i="4"/>
  <c r="H100" i="4"/>
  <c r="J100" i="4"/>
  <c r="L100" i="4"/>
  <c r="H101" i="4"/>
  <c r="J101" i="4"/>
  <c r="L101" i="4"/>
  <c r="H102" i="4"/>
  <c r="J102" i="4"/>
  <c r="L102" i="4"/>
  <c r="H103" i="4"/>
  <c r="J103" i="4"/>
  <c r="L103" i="4"/>
  <c r="H104" i="4"/>
  <c r="J104" i="4"/>
  <c r="L104" i="4"/>
  <c r="H105" i="4"/>
  <c r="J105" i="4"/>
  <c r="L105" i="4"/>
  <c r="H106" i="4"/>
  <c r="J106" i="4"/>
  <c r="L106" i="4"/>
  <c r="H107" i="4"/>
  <c r="J107" i="4"/>
  <c r="L107" i="4"/>
  <c r="H108" i="4"/>
  <c r="J108" i="4"/>
  <c r="L108" i="4"/>
  <c r="H109" i="4"/>
  <c r="J109" i="4"/>
  <c r="L109" i="4"/>
  <c r="H110" i="4"/>
  <c r="J110" i="4"/>
  <c r="L110" i="4"/>
  <c r="H111" i="4"/>
  <c r="J111" i="4"/>
  <c r="L111" i="4"/>
  <c r="H112" i="4"/>
  <c r="J112" i="4"/>
  <c r="L112" i="4"/>
  <c r="H113" i="4"/>
  <c r="J113" i="4"/>
  <c r="L113" i="4"/>
  <c r="H114" i="4"/>
  <c r="J114" i="4"/>
  <c r="L114" i="4"/>
  <c r="H115" i="4"/>
  <c r="J115" i="4"/>
  <c r="L115" i="4"/>
  <c r="H116" i="4"/>
  <c r="J116" i="4"/>
  <c r="L116" i="4"/>
  <c r="H117" i="4"/>
  <c r="J117" i="4"/>
  <c r="L117" i="4"/>
  <c r="H118" i="4"/>
  <c r="J118" i="4"/>
  <c r="L118" i="4"/>
  <c r="H119" i="4"/>
  <c r="J119" i="4"/>
  <c r="L119" i="4"/>
  <c r="H120" i="4"/>
  <c r="J120" i="4"/>
  <c r="L120" i="4"/>
  <c r="H121" i="4"/>
  <c r="J121" i="4"/>
  <c r="L121" i="4"/>
  <c r="H122" i="4"/>
  <c r="J122" i="4"/>
  <c r="L122" i="4"/>
  <c r="H123" i="4"/>
  <c r="J123" i="4"/>
  <c r="L123" i="4"/>
  <c r="H124" i="4"/>
  <c r="J124" i="4"/>
  <c r="L124" i="4"/>
  <c r="H125" i="4"/>
  <c r="J125" i="4"/>
  <c r="L125" i="4"/>
  <c r="H126" i="4"/>
  <c r="J126" i="4"/>
  <c r="L126" i="4"/>
  <c r="H127" i="4"/>
  <c r="J127" i="4"/>
  <c r="L127" i="4"/>
  <c r="H128" i="4"/>
  <c r="J128" i="4"/>
  <c r="L128" i="4"/>
  <c r="H129" i="4"/>
  <c r="J129" i="4"/>
  <c r="L129" i="4"/>
  <c r="H130" i="4"/>
  <c r="J130" i="4"/>
  <c r="L130" i="4"/>
  <c r="H131" i="4"/>
  <c r="J131" i="4"/>
  <c r="L131" i="4"/>
  <c r="H132" i="4"/>
  <c r="J132" i="4"/>
  <c r="L132" i="4"/>
  <c r="H133" i="4"/>
  <c r="J133" i="4"/>
  <c r="L133" i="4"/>
  <c r="H134" i="4"/>
  <c r="J134" i="4"/>
  <c r="L134" i="4"/>
  <c r="H135" i="4"/>
  <c r="J135" i="4"/>
  <c r="L135" i="4"/>
  <c r="H136" i="4"/>
  <c r="J136" i="4"/>
  <c r="L136" i="4"/>
  <c r="H137" i="4"/>
  <c r="J137" i="4"/>
  <c r="L137" i="4"/>
  <c r="H138" i="4"/>
  <c r="J138" i="4"/>
  <c r="L138" i="4"/>
  <c r="H139" i="4"/>
  <c r="J139" i="4"/>
  <c r="L139" i="4"/>
  <c r="H140" i="4"/>
  <c r="J140" i="4"/>
  <c r="L140" i="4"/>
  <c r="H141" i="4"/>
  <c r="J141" i="4"/>
  <c r="L141" i="4"/>
  <c r="H142" i="4"/>
  <c r="J142" i="4"/>
  <c r="L142" i="4"/>
  <c r="H143" i="4"/>
  <c r="J143" i="4"/>
  <c r="L143" i="4"/>
  <c r="H144" i="4"/>
  <c r="J144" i="4"/>
  <c r="L144" i="4"/>
  <c r="H145" i="4"/>
  <c r="J145" i="4"/>
  <c r="L145" i="4"/>
  <c r="H146" i="4"/>
  <c r="J146" i="4"/>
  <c r="L146" i="4"/>
  <c r="H147" i="4"/>
  <c r="J147" i="4"/>
  <c r="L147" i="4"/>
  <c r="H148" i="4"/>
  <c r="J148" i="4"/>
  <c r="L148" i="4"/>
  <c r="H149" i="4"/>
  <c r="J149" i="4"/>
  <c r="L149" i="4"/>
  <c r="H150" i="4"/>
  <c r="J150" i="4"/>
  <c r="L150" i="4"/>
  <c r="H151" i="4"/>
  <c r="J151" i="4"/>
  <c r="L151" i="4"/>
  <c r="H152" i="4"/>
  <c r="J152" i="4"/>
  <c r="L152" i="4"/>
  <c r="H153" i="4"/>
  <c r="J153" i="4"/>
  <c r="L153" i="4"/>
  <c r="H154" i="4"/>
  <c r="J154" i="4"/>
  <c r="L154" i="4"/>
  <c r="H155" i="4"/>
  <c r="J155" i="4"/>
  <c r="L155" i="4"/>
  <c r="H156" i="4"/>
  <c r="J156" i="4"/>
  <c r="L156" i="4"/>
  <c r="H157" i="4"/>
  <c r="J157" i="4"/>
  <c r="L157" i="4"/>
  <c r="H158" i="4"/>
  <c r="J158" i="4"/>
  <c r="L158" i="4"/>
  <c r="H159" i="4"/>
  <c r="J159" i="4"/>
  <c r="L159" i="4"/>
  <c r="H160" i="4"/>
  <c r="J160" i="4"/>
  <c r="L160" i="4"/>
  <c r="H161" i="4"/>
  <c r="J161" i="4"/>
  <c r="L161" i="4"/>
  <c r="H162" i="4"/>
  <c r="J162" i="4"/>
  <c r="L162" i="4"/>
  <c r="H163" i="4"/>
  <c r="J163" i="4"/>
  <c r="L163" i="4"/>
  <c r="H164" i="4"/>
  <c r="J164" i="4"/>
  <c r="L164" i="4"/>
  <c r="H165" i="4"/>
  <c r="J165" i="4"/>
  <c r="L165" i="4"/>
  <c r="H166" i="4"/>
  <c r="J166" i="4"/>
  <c r="L166" i="4"/>
  <c r="H167" i="4"/>
  <c r="J167" i="4"/>
  <c r="L167" i="4"/>
  <c r="H168" i="4"/>
  <c r="J168" i="4"/>
  <c r="L168" i="4"/>
  <c r="H169" i="4"/>
  <c r="J169" i="4"/>
  <c r="L169" i="4"/>
  <c r="H170" i="4"/>
  <c r="J170" i="4"/>
  <c r="L170" i="4"/>
  <c r="H171" i="4"/>
  <c r="J171" i="4"/>
  <c r="L171" i="4"/>
  <c r="H172" i="4"/>
  <c r="J172" i="4"/>
  <c r="L172" i="4"/>
  <c r="H173" i="4"/>
  <c r="J173" i="4"/>
  <c r="L173" i="4"/>
  <c r="H174" i="4"/>
  <c r="J174" i="4"/>
  <c r="L174" i="4"/>
  <c r="H175" i="4"/>
  <c r="J175" i="4"/>
  <c r="L175" i="4"/>
  <c r="H176" i="4"/>
  <c r="J176" i="4"/>
  <c r="L176" i="4"/>
  <c r="H177" i="4"/>
  <c r="J177" i="4"/>
  <c r="L177" i="4"/>
  <c r="H178" i="4"/>
  <c r="J178" i="4"/>
  <c r="L178" i="4"/>
  <c r="H179" i="4"/>
  <c r="J179" i="4"/>
  <c r="L179" i="4"/>
  <c r="H180" i="4"/>
  <c r="J180" i="4"/>
  <c r="L180" i="4"/>
  <c r="H181" i="4"/>
  <c r="J181" i="4"/>
  <c r="L181" i="4"/>
  <c r="H182" i="4"/>
  <c r="J182" i="4"/>
  <c r="L182" i="4"/>
  <c r="H183" i="4"/>
  <c r="J183" i="4"/>
  <c r="L183" i="4"/>
  <c r="H184" i="4"/>
  <c r="J184" i="4"/>
  <c r="L184" i="4"/>
  <c r="H185" i="4"/>
  <c r="J185" i="4"/>
  <c r="L185" i="4"/>
  <c r="H186" i="4"/>
  <c r="J186" i="4"/>
  <c r="L186" i="4"/>
  <c r="H187" i="4"/>
  <c r="J187" i="4"/>
  <c r="L187" i="4"/>
  <c r="H188" i="4"/>
  <c r="J188" i="4"/>
  <c r="L188" i="4"/>
  <c r="H189" i="4"/>
  <c r="J189" i="4"/>
  <c r="L189" i="4"/>
  <c r="H190" i="4"/>
  <c r="J190" i="4"/>
  <c r="L190" i="4"/>
  <c r="H191" i="4"/>
  <c r="J191" i="4"/>
  <c r="L191" i="4"/>
  <c r="H192" i="4"/>
  <c r="J192" i="4"/>
  <c r="L192" i="4"/>
  <c r="H193" i="4"/>
  <c r="J193" i="4"/>
  <c r="L193" i="4"/>
  <c r="H194" i="4"/>
  <c r="J194" i="4"/>
  <c r="L194" i="4"/>
  <c r="H195" i="4"/>
  <c r="J195" i="4"/>
  <c r="L195" i="4"/>
  <c r="H196" i="4"/>
  <c r="J196" i="4"/>
  <c r="L196" i="4"/>
  <c r="H197" i="4"/>
  <c r="J197" i="4"/>
  <c r="L197" i="4"/>
  <c r="H198" i="4"/>
  <c r="J198" i="4"/>
  <c r="L198" i="4"/>
  <c r="H199" i="4"/>
  <c r="J199" i="4"/>
  <c r="L199" i="4"/>
  <c r="H200" i="4"/>
  <c r="J200" i="4"/>
  <c r="L200" i="4"/>
  <c r="H201" i="4"/>
  <c r="J201" i="4"/>
  <c r="L201" i="4"/>
  <c r="H202" i="4"/>
  <c r="J202" i="4"/>
  <c r="L202" i="4"/>
  <c r="H203" i="4"/>
  <c r="J203" i="4"/>
  <c r="L203" i="4"/>
  <c r="H204" i="4"/>
  <c r="J204" i="4"/>
  <c r="L204" i="4"/>
  <c r="H205" i="4"/>
  <c r="J205" i="4"/>
  <c r="L205" i="4"/>
  <c r="H206" i="4"/>
  <c r="J206" i="4"/>
  <c r="L206" i="4"/>
  <c r="H207" i="4"/>
  <c r="J207" i="4"/>
  <c r="L207" i="4"/>
  <c r="H208" i="4"/>
  <c r="J208" i="4"/>
  <c r="L208" i="4"/>
  <c r="H209" i="4"/>
  <c r="J209" i="4"/>
  <c r="L209" i="4"/>
  <c r="H210" i="4"/>
  <c r="J210" i="4"/>
  <c r="L210" i="4"/>
  <c r="H211" i="4"/>
  <c r="J211" i="4"/>
  <c r="L211" i="4"/>
  <c r="H212" i="4"/>
  <c r="J212" i="4"/>
  <c r="L212" i="4"/>
  <c r="H213" i="4"/>
  <c r="J213" i="4"/>
  <c r="L213" i="4"/>
  <c r="H214" i="4"/>
  <c r="J214" i="4"/>
  <c r="L214" i="4"/>
  <c r="H215" i="4"/>
  <c r="J215" i="4"/>
  <c r="L215" i="4"/>
  <c r="H216" i="4"/>
  <c r="J216" i="4"/>
  <c r="L216" i="4"/>
  <c r="H217" i="4"/>
  <c r="J217" i="4"/>
  <c r="L217" i="4"/>
  <c r="H218" i="4"/>
  <c r="J218" i="4"/>
  <c r="L218" i="4"/>
  <c r="H219" i="4"/>
  <c r="J219" i="4"/>
  <c r="L219" i="4"/>
  <c r="H220" i="4"/>
  <c r="J220" i="4"/>
  <c r="L220" i="4"/>
  <c r="H221" i="4"/>
  <c r="J221" i="4"/>
  <c r="L221" i="4"/>
  <c r="H222" i="4"/>
  <c r="J222" i="4"/>
  <c r="L222" i="4"/>
  <c r="H223" i="4"/>
  <c r="J223" i="4"/>
  <c r="L223" i="4"/>
  <c r="H224" i="4"/>
  <c r="J224" i="4"/>
  <c r="L224" i="4"/>
  <c r="H225" i="4"/>
  <c r="J225" i="4"/>
  <c r="L225" i="4"/>
  <c r="H226" i="4"/>
  <c r="J226" i="4"/>
  <c r="L226" i="4"/>
  <c r="H227" i="4"/>
  <c r="J227" i="4"/>
  <c r="L227" i="4"/>
  <c r="H228" i="4"/>
  <c r="J228" i="4"/>
  <c r="L228" i="4"/>
  <c r="H229" i="4"/>
  <c r="J229" i="4"/>
  <c r="L229" i="4"/>
  <c r="H230" i="4"/>
  <c r="J230" i="4"/>
  <c r="L230" i="4"/>
  <c r="H231" i="4"/>
  <c r="J231" i="4"/>
  <c r="L231" i="4"/>
  <c r="H232" i="4"/>
  <c r="J232" i="4"/>
  <c r="L232" i="4"/>
  <c r="H233" i="4"/>
  <c r="J233" i="4"/>
  <c r="L233" i="4"/>
  <c r="H234" i="4"/>
  <c r="J234" i="4"/>
  <c r="L234" i="4"/>
  <c r="H235" i="4"/>
  <c r="J235" i="4"/>
  <c r="L235" i="4"/>
  <c r="H236" i="4"/>
  <c r="J236" i="4"/>
  <c r="L236" i="4"/>
  <c r="H237" i="4"/>
  <c r="J237" i="4"/>
  <c r="L237" i="4"/>
  <c r="H238" i="4"/>
  <c r="J238" i="4"/>
  <c r="L238" i="4"/>
  <c r="H239" i="4"/>
  <c r="J239" i="4"/>
  <c r="L239" i="4"/>
  <c r="H240" i="4"/>
  <c r="J240" i="4"/>
  <c r="L240" i="4"/>
  <c r="H241" i="4"/>
  <c r="J241" i="4"/>
  <c r="L241" i="4"/>
  <c r="H242" i="4"/>
  <c r="J242" i="4"/>
  <c r="L242" i="4"/>
  <c r="H243" i="4"/>
  <c r="J243" i="4"/>
  <c r="L243" i="4"/>
  <c r="H244" i="4"/>
  <c r="J244" i="4"/>
  <c r="L244" i="4"/>
  <c r="H245" i="4"/>
  <c r="J245" i="4"/>
  <c r="L245" i="4"/>
  <c r="H246" i="4"/>
  <c r="J246" i="4"/>
  <c r="L246" i="4"/>
  <c r="H247" i="4"/>
  <c r="J247" i="4"/>
  <c r="L247" i="4"/>
  <c r="H248" i="4"/>
  <c r="J248" i="4"/>
  <c r="L248" i="4"/>
  <c r="H249" i="4"/>
  <c r="J249" i="4"/>
  <c r="L249" i="4"/>
  <c r="H250" i="4"/>
  <c r="J250" i="4"/>
  <c r="L250" i="4"/>
  <c r="H251" i="4"/>
  <c r="J251" i="4"/>
  <c r="L251" i="4"/>
  <c r="H252" i="4"/>
  <c r="J252" i="4"/>
  <c r="L252" i="4"/>
  <c r="H253" i="4"/>
  <c r="J253" i="4"/>
  <c r="L253" i="4"/>
  <c r="H254" i="4"/>
  <c r="J254" i="4"/>
  <c r="L254" i="4"/>
  <c r="H255" i="4"/>
  <c r="J255" i="4"/>
  <c r="L255" i="4"/>
  <c r="H256" i="4"/>
  <c r="J256" i="4"/>
  <c r="L256" i="4"/>
  <c r="H257" i="4"/>
  <c r="J257" i="4"/>
  <c r="L257" i="4"/>
  <c r="H258" i="4"/>
  <c r="J258" i="4"/>
  <c r="L258" i="4"/>
  <c r="H259" i="4"/>
  <c r="J259" i="4"/>
  <c r="L259" i="4"/>
  <c r="H260" i="4"/>
  <c r="J260" i="4"/>
  <c r="L260" i="4"/>
  <c r="H261" i="4"/>
  <c r="J261" i="4"/>
  <c r="L261" i="4"/>
  <c r="H262" i="4"/>
  <c r="J262" i="4"/>
  <c r="L262" i="4"/>
  <c r="H263" i="4"/>
  <c r="J263" i="4"/>
  <c r="L263" i="4"/>
  <c r="H264" i="4"/>
  <c r="J264" i="4"/>
  <c r="L264" i="4"/>
  <c r="H265" i="4"/>
  <c r="J265" i="4"/>
  <c r="L265" i="4"/>
  <c r="H266" i="4"/>
  <c r="J266" i="4"/>
  <c r="L266" i="4"/>
  <c r="H267" i="4"/>
  <c r="J267" i="4"/>
  <c r="L267" i="4"/>
  <c r="H268" i="4"/>
  <c r="J268" i="4"/>
  <c r="L268" i="4"/>
  <c r="H269" i="4"/>
  <c r="J269" i="4"/>
  <c r="L269" i="4"/>
  <c r="H270" i="4"/>
  <c r="J270" i="4"/>
  <c r="L270" i="4"/>
  <c r="H271" i="4"/>
  <c r="J271" i="4"/>
  <c r="L271" i="4"/>
  <c r="H272" i="4"/>
  <c r="J272" i="4"/>
  <c r="L272" i="4"/>
  <c r="H273" i="4"/>
  <c r="J273" i="4"/>
  <c r="L273" i="4"/>
  <c r="H274" i="4"/>
  <c r="J274" i="4"/>
  <c r="L274" i="4"/>
  <c r="H275" i="4"/>
  <c r="J275" i="4"/>
  <c r="L275" i="4"/>
  <c r="H276" i="4"/>
  <c r="J276" i="4"/>
  <c r="L276" i="4"/>
  <c r="H277" i="4"/>
  <c r="J277" i="4"/>
  <c r="L277" i="4"/>
  <c r="H278" i="4"/>
  <c r="J278" i="4"/>
  <c r="L278" i="4"/>
  <c r="H279" i="4"/>
  <c r="J279" i="4"/>
  <c r="L279" i="4"/>
  <c r="H280" i="4"/>
  <c r="J280" i="4"/>
  <c r="L280" i="4"/>
  <c r="H281" i="4"/>
  <c r="J281" i="4"/>
  <c r="L281" i="4"/>
  <c r="H282" i="4"/>
  <c r="J282" i="4"/>
  <c r="L282" i="4"/>
  <c r="H283" i="4"/>
  <c r="J283" i="4"/>
  <c r="L283" i="4"/>
  <c r="H284" i="4"/>
  <c r="J284" i="4"/>
  <c r="L284" i="4"/>
  <c r="H285" i="4"/>
  <c r="J285" i="4"/>
  <c r="L285" i="4"/>
  <c r="H286" i="4"/>
  <c r="J286" i="4"/>
  <c r="L286" i="4"/>
  <c r="H287" i="4"/>
  <c r="J287" i="4"/>
  <c r="L287" i="4"/>
  <c r="H288" i="4"/>
  <c r="J288" i="4"/>
  <c r="L288" i="4"/>
  <c r="H289" i="4"/>
  <c r="J289" i="4"/>
  <c r="L289" i="4"/>
  <c r="H290" i="4"/>
  <c r="J290" i="4"/>
  <c r="L290" i="4"/>
  <c r="H291" i="4"/>
  <c r="J291" i="4"/>
  <c r="L291" i="4"/>
  <c r="H292" i="4"/>
  <c r="J292" i="4"/>
  <c r="L292" i="4"/>
  <c r="H293" i="4"/>
  <c r="J293" i="4"/>
  <c r="L293" i="4"/>
  <c r="H294" i="4"/>
  <c r="J294" i="4"/>
  <c r="L294" i="4"/>
  <c r="H295" i="4"/>
  <c r="J295" i="4"/>
  <c r="L295" i="4"/>
  <c r="H296" i="4"/>
  <c r="J296" i="4"/>
  <c r="L296" i="4"/>
  <c r="H297" i="4"/>
  <c r="J297" i="4"/>
  <c r="L297" i="4"/>
  <c r="H298" i="4"/>
  <c r="J298" i="4"/>
  <c r="L298" i="4"/>
  <c r="H299" i="4"/>
  <c r="J299" i="4"/>
  <c r="L299" i="4"/>
  <c r="H300" i="4"/>
  <c r="J300" i="4"/>
  <c r="L300" i="4"/>
  <c r="H301" i="4"/>
  <c r="J301" i="4"/>
  <c r="L301" i="4"/>
  <c r="H302" i="4"/>
  <c r="J302" i="4"/>
  <c r="L302" i="4"/>
  <c r="H303" i="4"/>
  <c r="J303" i="4"/>
  <c r="L303" i="4"/>
  <c r="H304" i="4"/>
  <c r="J304" i="4"/>
  <c r="L304" i="4"/>
  <c r="H305" i="4"/>
  <c r="J305" i="4"/>
  <c r="L305" i="4"/>
  <c r="H306" i="4"/>
  <c r="J306" i="4"/>
  <c r="L306" i="4"/>
  <c r="H307" i="4"/>
  <c r="J307" i="4"/>
  <c r="L307" i="4"/>
  <c r="H308" i="4"/>
  <c r="J308" i="4"/>
  <c r="L308" i="4"/>
  <c r="H309" i="4"/>
  <c r="J309" i="4"/>
  <c r="L309" i="4"/>
  <c r="H310" i="4"/>
  <c r="J310" i="4"/>
  <c r="L310" i="4"/>
  <c r="H311" i="4"/>
  <c r="J311" i="4"/>
  <c r="L311" i="4"/>
  <c r="H312" i="4"/>
  <c r="J312" i="4"/>
  <c r="L312" i="4"/>
  <c r="H313" i="4"/>
  <c r="J313" i="4"/>
  <c r="L313" i="4"/>
  <c r="H314" i="4"/>
  <c r="J314" i="4"/>
  <c r="L314" i="4"/>
  <c r="H315" i="4"/>
  <c r="J315" i="4"/>
  <c r="L315" i="4"/>
  <c r="H316" i="4"/>
  <c r="J316" i="4"/>
  <c r="L316" i="4"/>
  <c r="H317" i="4"/>
  <c r="J317" i="4"/>
  <c r="L317" i="4"/>
  <c r="H318" i="4"/>
  <c r="J318" i="4"/>
  <c r="L318" i="4"/>
  <c r="H319" i="4"/>
  <c r="J319" i="4"/>
  <c r="L319" i="4"/>
  <c r="H320" i="4"/>
  <c r="J320" i="4"/>
  <c r="L320" i="4"/>
  <c r="H321" i="4"/>
  <c r="J321" i="4"/>
  <c r="L321" i="4"/>
  <c r="H322" i="4"/>
  <c r="J322" i="4"/>
  <c r="L322" i="4"/>
  <c r="H323" i="4"/>
  <c r="J323" i="4"/>
  <c r="L323" i="4"/>
  <c r="H324" i="4"/>
  <c r="J324" i="4"/>
  <c r="L324" i="4"/>
  <c r="H325" i="4"/>
  <c r="J325" i="4"/>
  <c r="L325" i="4"/>
  <c r="H326" i="4"/>
  <c r="J326" i="4"/>
  <c r="L326" i="4"/>
  <c r="H327" i="4"/>
  <c r="J327" i="4"/>
  <c r="L327" i="4"/>
  <c r="H328" i="4"/>
  <c r="J328" i="4"/>
  <c r="L328" i="4"/>
  <c r="H329" i="4"/>
  <c r="J329" i="4"/>
  <c r="L329" i="4"/>
  <c r="H330" i="4"/>
  <c r="J330" i="4"/>
  <c r="L330" i="4"/>
  <c r="H331" i="4"/>
  <c r="J331" i="4"/>
  <c r="L331" i="4"/>
  <c r="H332" i="4"/>
  <c r="J332" i="4"/>
  <c r="L332" i="4"/>
  <c r="H333" i="4"/>
  <c r="J333" i="4"/>
  <c r="L333" i="4"/>
  <c r="H334" i="4"/>
  <c r="J334" i="4"/>
  <c r="L334" i="4"/>
  <c r="H335" i="4"/>
  <c r="J335" i="4"/>
  <c r="L335" i="4"/>
  <c r="H336" i="4"/>
  <c r="J336" i="4"/>
  <c r="L336" i="4"/>
  <c r="H337" i="4"/>
  <c r="J337" i="4"/>
  <c r="L337" i="4"/>
  <c r="H338" i="4"/>
  <c r="J338" i="4"/>
  <c r="L338" i="4"/>
  <c r="H339" i="4"/>
  <c r="J339" i="4"/>
  <c r="L339" i="4"/>
  <c r="H340" i="4"/>
  <c r="J340" i="4"/>
  <c r="L340" i="4"/>
  <c r="H341" i="4"/>
  <c r="J341" i="4"/>
  <c r="L341" i="4"/>
  <c r="H342" i="4"/>
  <c r="J342" i="4"/>
  <c r="L342" i="4"/>
  <c r="H343" i="4"/>
  <c r="J343" i="4"/>
  <c r="L343" i="4"/>
  <c r="H344" i="4"/>
  <c r="J344" i="4"/>
  <c r="L344" i="4"/>
  <c r="H345" i="4"/>
  <c r="J345" i="4"/>
  <c r="L345" i="4"/>
  <c r="H346" i="4"/>
  <c r="J346" i="4"/>
  <c r="L346" i="4"/>
  <c r="H347" i="4"/>
  <c r="J347" i="4"/>
  <c r="L347" i="4"/>
  <c r="H348" i="4"/>
  <c r="J348" i="4"/>
  <c r="L348" i="4"/>
  <c r="H349" i="4"/>
  <c r="J349" i="4"/>
  <c r="L349" i="4"/>
  <c r="H350" i="4"/>
  <c r="J350" i="4"/>
  <c r="L350" i="4"/>
  <c r="H351" i="4"/>
  <c r="J351" i="4"/>
  <c r="L351" i="4"/>
  <c r="H352" i="4"/>
  <c r="J352" i="4"/>
  <c r="L352" i="4"/>
  <c r="H353" i="4"/>
  <c r="J353" i="4"/>
  <c r="L353" i="4"/>
  <c r="H354" i="4"/>
  <c r="J354" i="4"/>
  <c r="L354" i="4"/>
  <c r="H355" i="4"/>
  <c r="J355" i="4"/>
  <c r="L355" i="4"/>
  <c r="H356" i="4"/>
  <c r="J356" i="4"/>
  <c r="L356" i="4"/>
  <c r="H357" i="4"/>
  <c r="J357" i="4"/>
  <c r="L357" i="4"/>
  <c r="H358" i="4"/>
  <c r="J358" i="4"/>
  <c r="L358" i="4"/>
  <c r="H359" i="4"/>
  <c r="J359" i="4"/>
  <c r="L359" i="4"/>
  <c r="H360" i="4"/>
  <c r="J360" i="4"/>
  <c r="L360" i="4"/>
  <c r="H361" i="4"/>
  <c r="J361" i="4"/>
  <c r="L361" i="4"/>
  <c r="H362" i="4"/>
  <c r="J362" i="4"/>
  <c r="L362" i="4"/>
  <c r="H363" i="4"/>
  <c r="J363" i="4"/>
  <c r="L363" i="4"/>
  <c r="H364" i="4"/>
  <c r="J364" i="4"/>
  <c r="L364" i="4"/>
  <c r="H365" i="4"/>
  <c r="J365" i="4"/>
  <c r="L365" i="4"/>
  <c r="H366" i="4"/>
  <c r="J366" i="4"/>
  <c r="L366" i="4"/>
  <c r="H367" i="4"/>
  <c r="J367" i="4"/>
  <c r="L367" i="4"/>
  <c r="H368" i="4"/>
  <c r="J368" i="4"/>
  <c r="L368" i="4"/>
  <c r="H369" i="4"/>
  <c r="J369" i="4"/>
  <c r="L369" i="4"/>
  <c r="H370" i="4"/>
  <c r="J370" i="4"/>
  <c r="L370" i="4"/>
  <c r="H371" i="4"/>
  <c r="J371" i="4"/>
  <c r="L371" i="4"/>
  <c r="H372" i="4"/>
  <c r="J372" i="4"/>
  <c r="L372" i="4"/>
  <c r="H373" i="4"/>
  <c r="J373" i="4"/>
  <c r="L373" i="4"/>
  <c r="H374" i="4"/>
  <c r="J374" i="4"/>
  <c r="L374" i="4"/>
  <c r="H375" i="4"/>
  <c r="J375" i="4"/>
  <c r="L375" i="4"/>
  <c r="H376" i="4"/>
  <c r="J376" i="4"/>
  <c r="L376" i="4"/>
  <c r="H377" i="4"/>
  <c r="J377" i="4"/>
  <c r="L377" i="4"/>
  <c r="H378" i="4"/>
  <c r="J378" i="4"/>
  <c r="L378" i="4"/>
  <c r="H379" i="4"/>
  <c r="J379" i="4"/>
  <c r="L379" i="4"/>
  <c r="H380" i="4"/>
  <c r="J380" i="4"/>
  <c r="L380" i="4"/>
  <c r="H381" i="4"/>
  <c r="J381" i="4"/>
  <c r="L381" i="4"/>
  <c r="H382" i="4"/>
  <c r="J382" i="4"/>
  <c r="L382" i="4"/>
  <c r="H383" i="4"/>
  <c r="J383" i="4"/>
  <c r="L383" i="4"/>
  <c r="H384" i="4"/>
  <c r="J384" i="4"/>
  <c r="L384" i="4"/>
  <c r="H385" i="4"/>
  <c r="J385" i="4"/>
  <c r="L385" i="4"/>
  <c r="H386" i="4"/>
  <c r="J386" i="4"/>
  <c r="L386" i="4"/>
  <c r="H387" i="4"/>
  <c r="J387" i="4"/>
  <c r="L387" i="4"/>
  <c r="H388" i="4"/>
  <c r="J388" i="4"/>
  <c r="L388" i="4"/>
  <c r="H389" i="4"/>
  <c r="J389" i="4"/>
  <c r="L389" i="4"/>
  <c r="H390" i="4"/>
  <c r="J390" i="4"/>
  <c r="L390" i="4"/>
  <c r="H391" i="4"/>
  <c r="J391" i="4"/>
  <c r="L391" i="4"/>
  <c r="H392" i="4"/>
  <c r="J392" i="4"/>
  <c r="L392" i="4"/>
  <c r="H393" i="4"/>
  <c r="J393" i="4"/>
  <c r="L393" i="4"/>
  <c r="H394" i="4"/>
  <c r="J394" i="4"/>
  <c r="L394" i="4"/>
  <c r="H395" i="4"/>
  <c r="J395" i="4"/>
  <c r="L395" i="4"/>
  <c r="H396" i="4"/>
  <c r="J396" i="4"/>
  <c r="L396" i="4"/>
  <c r="H397" i="4"/>
  <c r="J397" i="4"/>
  <c r="L397" i="4"/>
  <c r="H398" i="4"/>
  <c r="J398" i="4"/>
  <c r="L398" i="4"/>
  <c r="H399" i="4"/>
  <c r="J399" i="4"/>
  <c r="L399" i="4"/>
  <c r="H400" i="4"/>
  <c r="J400" i="4"/>
  <c r="L400" i="4"/>
  <c r="H401" i="4"/>
  <c r="J401" i="4"/>
  <c r="L401" i="4"/>
  <c r="H402" i="4"/>
  <c r="J402" i="4"/>
  <c r="L402" i="4"/>
  <c r="H403" i="4"/>
  <c r="J403" i="4"/>
  <c r="L403" i="4"/>
  <c r="H404" i="4"/>
  <c r="J404" i="4"/>
  <c r="L404" i="4"/>
  <c r="H405" i="4"/>
  <c r="J405" i="4"/>
  <c r="L405" i="4"/>
  <c r="H406" i="4"/>
  <c r="J406" i="4"/>
  <c r="L406" i="4"/>
  <c r="H407" i="4"/>
  <c r="J407" i="4"/>
  <c r="L407" i="4"/>
  <c r="H408" i="4"/>
  <c r="J408" i="4"/>
  <c r="L408" i="4"/>
  <c r="H409" i="4"/>
  <c r="J409" i="4"/>
  <c r="L409" i="4"/>
  <c r="H410" i="4"/>
  <c r="J410" i="4"/>
  <c r="L410" i="4"/>
  <c r="H411" i="4"/>
  <c r="J411" i="4"/>
  <c r="L411" i="4"/>
  <c r="H412" i="4"/>
  <c r="J412" i="4"/>
  <c r="L412" i="4"/>
  <c r="H413" i="4"/>
  <c r="J413" i="4"/>
  <c r="L413" i="4"/>
  <c r="H414" i="4"/>
  <c r="J414" i="4"/>
  <c r="L414" i="4"/>
  <c r="H415" i="4"/>
  <c r="J415" i="4"/>
  <c r="L415" i="4"/>
  <c r="H416" i="4"/>
  <c r="J416" i="4"/>
  <c r="L416" i="4"/>
  <c r="H417" i="4"/>
  <c r="J417" i="4"/>
  <c r="L417" i="4"/>
  <c r="H418" i="4"/>
  <c r="J418" i="4"/>
  <c r="L418" i="4"/>
  <c r="H419" i="4"/>
  <c r="J419" i="4"/>
  <c r="L419" i="4"/>
  <c r="H420" i="4"/>
  <c r="J420" i="4"/>
  <c r="L420" i="4"/>
  <c r="H421" i="4"/>
  <c r="J421" i="4"/>
  <c r="L421" i="4"/>
  <c r="H422" i="4"/>
  <c r="J422" i="4"/>
  <c r="L422" i="4"/>
  <c r="H423" i="4"/>
  <c r="J423" i="4"/>
  <c r="L423" i="4"/>
  <c r="H424" i="4"/>
  <c r="J424" i="4"/>
  <c r="L424" i="4"/>
  <c r="H425" i="4"/>
  <c r="J425" i="4"/>
  <c r="L425" i="4"/>
  <c r="H426" i="4"/>
  <c r="J426" i="4"/>
  <c r="L426" i="4"/>
  <c r="H427" i="4"/>
  <c r="J427" i="4"/>
  <c r="L427" i="4"/>
  <c r="H428" i="4"/>
  <c r="J428" i="4"/>
  <c r="L428" i="4"/>
  <c r="H429" i="4"/>
  <c r="J429" i="4"/>
  <c r="L429" i="4"/>
  <c r="H430" i="4"/>
  <c r="J430" i="4"/>
  <c r="L430" i="4"/>
  <c r="H431" i="4"/>
  <c r="J431" i="4"/>
  <c r="L431" i="4"/>
  <c r="H432" i="4"/>
  <c r="J432" i="4"/>
  <c r="L432" i="4"/>
  <c r="H433" i="4"/>
  <c r="J433" i="4"/>
  <c r="L433" i="4"/>
  <c r="H434" i="4"/>
  <c r="J434" i="4"/>
  <c r="L434" i="4"/>
  <c r="H435" i="4"/>
  <c r="J435" i="4"/>
  <c r="L435" i="4"/>
  <c r="H436" i="4"/>
  <c r="J436" i="4"/>
  <c r="L436" i="4"/>
  <c r="H437" i="4"/>
  <c r="J437" i="4"/>
  <c r="L437" i="4"/>
  <c r="H438" i="4"/>
  <c r="J438" i="4"/>
  <c r="L438" i="4"/>
  <c r="H439" i="4"/>
  <c r="J439" i="4"/>
  <c r="L439" i="4"/>
  <c r="H440" i="4"/>
  <c r="J440" i="4"/>
  <c r="L440" i="4"/>
  <c r="H441" i="4"/>
  <c r="J441" i="4"/>
  <c r="L441" i="4"/>
  <c r="H442" i="4"/>
  <c r="J442" i="4"/>
  <c r="L442" i="4"/>
  <c r="H443" i="4"/>
  <c r="J443" i="4"/>
  <c r="L443" i="4"/>
  <c r="H444" i="4"/>
  <c r="J444" i="4"/>
  <c r="L444" i="4"/>
  <c r="H445" i="4"/>
  <c r="J445" i="4"/>
  <c r="L445" i="4"/>
  <c r="H446" i="4"/>
  <c r="J446" i="4"/>
  <c r="L446" i="4"/>
  <c r="H447" i="4"/>
  <c r="J447" i="4"/>
  <c r="L447" i="4"/>
  <c r="H448" i="4"/>
  <c r="J448" i="4"/>
  <c r="L448" i="4"/>
  <c r="H449" i="4"/>
  <c r="J449" i="4"/>
  <c r="L449" i="4"/>
  <c r="H450" i="4"/>
  <c r="J450" i="4"/>
  <c r="L450" i="4"/>
  <c r="H451" i="4"/>
  <c r="J451" i="4"/>
  <c r="L451" i="4"/>
  <c r="H452" i="4"/>
  <c r="J452" i="4"/>
  <c r="L452" i="4"/>
  <c r="H453" i="4"/>
  <c r="J453" i="4"/>
  <c r="L453" i="4"/>
  <c r="H454" i="4"/>
  <c r="J454" i="4"/>
  <c r="L454" i="4"/>
  <c r="H455" i="4"/>
  <c r="J455" i="4"/>
  <c r="L455" i="4"/>
  <c r="H456" i="4"/>
  <c r="J456" i="4"/>
  <c r="L456" i="4"/>
  <c r="H457" i="4"/>
  <c r="J457" i="4"/>
  <c r="L457" i="4"/>
  <c r="H458" i="4"/>
  <c r="J458" i="4"/>
  <c r="L458" i="4"/>
  <c r="H459" i="4"/>
  <c r="J459" i="4"/>
  <c r="L459" i="4"/>
  <c r="H460" i="4"/>
  <c r="J460" i="4"/>
  <c r="L460" i="4"/>
  <c r="H461" i="4"/>
  <c r="J461" i="4"/>
  <c r="L461" i="4"/>
  <c r="H462" i="4"/>
  <c r="J462" i="4"/>
  <c r="L462" i="4"/>
  <c r="H463" i="4"/>
  <c r="J463" i="4"/>
  <c r="L463" i="4"/>
  <c r="H464" i="4"/>
  <c r="J464" i="4"/>
  <c r="L464" i="4"/>
  <c r="H465" i="4"/>
  <c r="J465" i="4"/>
  <c r="L465" i="4"/>
  <c r="H466" i="4"/>
  <c r="J466" i="4"/>
  <c r="L466" i="4"/>
  <c r="H467" i="4"/>
  <c r="J467" i="4"/>
  <c r="L467" i="4"/>
  <c r="H468" i="4"/>
  <c r="J468" i="4"/>
  <c r="L468" i="4"/>
  <c r="H469" i="4"/>
  <c r="J469" i="4"/>
  <c r="L469" i="4"/>
  <c r="H470" i="4"/>
  <c r="J470" i="4"/>
  <c r="L470" i="4"/>
  <c r="H471" i="4"/>
  <c r="J471" i="4"/>
  <c r="L471" i="4"/>
  <c r="H472" i="4"/>
  <c r="J472" i="4"/>
  <c r="L472" i="4"/>
  <c r="H473" i="4"/>
  <c r="J473" i="4"/>
  <c r="L473" i="4"/>
  <c r="H474" i="4"/>
  <c r="J474" i="4"/>
  <c r="L474" i="4"/>
  <c r="H475" i="4"/>
  <c r="J475" i="4"/>
  <c r="L475" i="4"/>
  <c r="H476" i="4"/>
  <c r="J476" i="4"/>
  <c r="L476" i="4"/>
  <c r="H477" i="4"/>
  <c r="J477" i="4"/>
  <c r="L477" i="4"/>
  <c r="H478" i="4"/>
  <c r="J478" i="4"/>
  <c r="L478" i="4"/>
  <c r="H479" i="4"/>
  <c r="J479" i="4"/>
  <c r="L479" i="4"/>
  <c r="H480" i="4"/>
  <c r="J480" i="4"/>
  <c r="L480" i="4"/>
  <c r="H481" i="4"/>
  <c r="J481" i="4"/>
  <c r="L481" i="4"/>
  <c r="H482" i="4"/>
  <c r="J482" i="4"/>
  <c r="L482" i="4"/>
  <c r="H483" i="4"/>
  <c r="J483" i="4"/>
  <c r="L483" i="4"/>
  <c r="H484" i="4"/>
  <c r="J484" i="4"/>
  <c r="L484" i="4"/>
  <c r="H485" i="4"/>
  <c r="J485" i="4"/>
  <c r="L485" i="4"/>
  <c r="H486" i="4"/>
  <c r="J486" i="4"/>
  <c r="L486" i="4"/>
  <c r="H487" i="4"/>
  <c r="J487" i="4"/>
  <c r="L487" i="4"/>
  <c r="H488" i="4"/>
  <c r="J488" i="4"/>
  <c r="L488" i="4"/>
  <c r="H489" i="4"/>
  <c r="J489" i="4"/>
  <c r="L489" i="4"/>
  <c r="H490" i="4"/>
  <c r="J490" i="4"/>
  <c r="L490" i="4"/>
  <c r="H491" i="4"/>
  <c r="J491" i="4"/>
  <c r="L491" i="4"/>
  <c r="H492" i="4"/>
  <c r="J492" i="4"/>
  <c r="L492" i="4"/>
  <c r="H493" i="4"/>
  <c r="J493" i="4"/>
  <c r="L493" i="4"/>
  <c r="H494" i="4"/>
  <c r="J494" i="4"/>
  <c r="L494" i="4"/>
  <c r="H495" i="4"/>
  <c r="J495" i="4"/>
  <c r="L495" i="4"/>
  <c r="H496" i="4"/>
  <c r="J496" i="4"/>
  <c r="L496" i="4"/>
  <c r="H497" i="4"/>
  <c r="J497" i="4"/>
  <c r="L497" i="4"/>
  <c r="H498" i="4"/>
  <c r="J498" i="4"/>
  <c r="L498" i="4"/>
  <c r="H499" i="4"/>
  <c r="J499" i="4"/>
  <c r="L499" i="4"/>
  <c r="H500" i="4"/>
  <c r="J500" i="4"/>
  <c r="L500" i="4"/>
  <c r="H501" i="4"/>
  <c r="J501" i="4"/>
  <c r="L501" i="4"/>
  <c r="H502" i="4"/>
  <c r="J502" i="4"/>
  <c r="L502" i="4"/>
  <c r="H503" i="4"/>
  <c r="J503" i="4"/>
  <c r="L503" i="4"/>
  <c r="H504" i="4"/>
  <c r="J504" i="4"/>
  <c r="L504" i="4"/>
  <c r="H505" i="4"/>
  <c r="J505" i="4"/>
  <c r="L505" i="4"/>
  <c r="H506" i="4"/>
  <c r="J506" i="4"/>
  <c r="L506" i="4"/>
  <c r="H507" i="4"/>
  <c r="J507" i="4"/>
  <c r="L507" i="4"/>
  <c r="H508" i="4"/>
  <c r="J508" i="4"/>
  <c r="L508" i="4"/>
  <c r="H509" i="4"/>
  <c r="J509" i="4"/>
  <c r="L509" i="4"/>
  <c r="H510" i="4"/>
  <c r="J510" i="4"/>
  <c r="L510" i="4"/>
  <c r="H511" i="4"/>
  <c r="J511" i="4"/>
  <c r="L511" i="4"/>
  <c r="H512" i="4"/>
  <c r="J512" i="4"/>
  <c r="L512" i="4"/>
  <c r="H513" i="4"/>
  <c r="J513" i="4"/>
  <c r="L513" i="4"/>
  <c r="H514" i="4"/>
  <c r="J514" i="4"/>
  <c r="L514" i="4"/>
  <c r="H515" i="4"/>
  <c r="J515" i="4"/>
  <c r="L515" i="4"/>
  <c r="H516" i="4"/>
  <c r="J516" i="4"/>
  <c r="L516" i="4"/>
  <c r="H517" i="4"/>
  <c r="J517" i="4"/>
  <c r="L517" i="4"/>
  <c r="H518" i="4"/>
  <c r="J518" i="4"/>
  <c r="L518" i="4"/>
  <c r="H519" i="4"/>
  <c r="J519" i="4"/>
  <c r="L519" i="4"/>
  <c r="H520" i="4"/>
  <c r="J520" i="4"/>
  <c r="L520" i="4"/>
  <c r="H521" i="4"/>
  <c r="J521" i="4"/>
  <c r="L521" i="4"/>
  <c r="H522" i="4"/>
  <c r="J522" i="4"/>
  <c r="L522" i="4"/>
  <c r="H523" i="4"/>
  <c r="J523" i="4"/>
  <c r="L523" i="4"/>
  <c r="H524" i="4"/>
  <c r="J524" i="4"/>
  <c r="L524" i="4"/>
  <c r="H525" i="4"/>
  <c r="J525" i="4"/>
  <c r="L525" i="4"/>
  <c r="H526" i="4"/>
  <c r="J526" i="4"/>
  <c r="L526" i="4"/>
  <c r="H527" i="4"/>
  <c r="J527" i="4"/>
  <c r="L527" i="4"/>
  <c r="H528" i="4"/>
  <c r="J528" i="4"/>
  <c r="L528" i="4"/>
  <c r="H529" i="4"/>
  <c r="J529" i="4"/>
  <c r="L529" i="4"/>
  <c r="H530" i="4"/>
  <c r="J530" i="4"/>
  <c r="L530" i="4"/>
  <c r="H531" i="4"/>
  <c r="J531" i="4"/>
  <c r="L531" i="4"/>
  <c r="H532" i="4"/>
  <c r="J532" i="4"/>
  <c r="L532" i="4"/>
  <c r="H533" i="4"/>
  <c r="J533" i="4"/>
  <c r="L533" i="4"/>
  <c r="H534" i="4"/>
  <c r="J534" i="4"/>
  <c r="L534" i="4"/>
  <c r="H535" i="4"/>
  <c r="J535" i="4"/>
  <c r="L535" i="4"/>
  <c r="H536" i="4"/>
  <c r="J536" i="4"/>
  <c r="L536" i="4"/>
  <c r="H537" i="4"/>
  <c r="J537" i="4"/>
  <c r="L537" i="4"/>
  <c r="H538" i="4"/>
  <c r="J538" i="4"/>
  <c r="L538" i="4"/>
  <c r="H539" i="4"/>
  <c r="J539" i="4"/>
  <c r="L539" i="4"/>
  <c r="H540" i="4"/>
  <c r="J540" i="4"/>
  <c r="L540" i="4"/>
  <c r="H541" i="4"/>
  <c r="J541" i="4"/>
  <c r="L541" i="4"/>
  <c r="H542" i="4"/>
  <c r="J542" i="4"/>
  <c r="L542" i="4"/>
  <c r="H543" i="4"/>
  <c r="J543" i="4"/>
  <c r="L543" i="4"/>
  <c r="H544" i="4"/>
  <c r="J544" i="4"/>
  <c r="L544" i="4"/>
  <c r="H545" i="4"/>
  <c r="J545" i="4"/>
  <c r="L545" i="4"/>
  <c r="H546" i="4"/>
  <c r="J546" i="4"/>
  <c r="L546" i="4"/>
  <c r="H547" i="4"/>
  <c r="J547" i="4"/>
  <c r="L547" i="4"/>
  <c r="H548" i="4"/>
  <c r="J548" i="4"/>
  <c r="L548" i="4"/>
  <c r="H549" i="4"/>
  <c r="J549" i="4"/>
  <c r="L549" i="4"/>
  <c r="H550" i="4"/>
  <c r="J550" i="4"/>
  <c r="L550" i="4"/>
  <c r="H551" i="4"/>
  <c r="J551" i="4"/>
  <c r="L551" i="4"/>
  <c r="H552" i="4"/>
  <c r="J552" i="4"/>
  <c r="L552" i="4"/>
  <c r="H553" i="4"/>
  <c r="J553" i="4"/>
  <c r="L553" i="4"/>
  <c r="H554" i="4"/>
  <c r="J554" i="4"/>
  <c r="L554" i="4"/>
  <c r="H555" i="4"/>
  <c r="J555" i="4"/>
  <c r="L555" i="4"/>
  <c r="H556" i="4"/>
  <c r="J556" i="4"/>
  <c r="L556" i="4"/>
  <c r="H557" i="4"/>
  <c r="J557" i="4"/>
  <c r="L557" i="4"/>
  <c r="H558" i="4"/>
  <c r="J558" i="4"/>
  <c r="L558" i="4"/>
  <c r="H559" i="4"/>
  <c r="J559" i="4"/>
  <c r="L559" i="4"/>
  <c r="H560" i="4"/>
  <c r="J560" i="4"/>
  <c r="L560" i="4"/>
  <c r="H561" i="4"/>
  <c r="J561" i="4"/>
  <c r="L561" i="4"/>
  <c r="H562" i="4"/>
  <c r="J562" i="4"/>
  <c r="L562" i="4"/>
  <c r="H563" i="4"/>
  <c r="J563" i="4"/>
  <c r="L563" i="4"/>
  <c r="H564" i="4"/>
  <c r="J564" i="4"/>
  <c r="L564" i="4"/>
  <c r="H565" i="4"/>
  <c r="J565" i="4"/>
  <c r="L565" i="4"/>
  <c r="H566" i="4"/>
  <c r="J566" i="4"/>
  <c r="L566" i="4"/>
  <c r="H567" i="4"/>
  <c r="J567" i="4"/>
  <c r="L567" i="4"/>
  <c r="H568" i="4"/>
  <c r="J568" i="4"/>
  <c r="L568" i="4"/>
  <c r="H569" i="4"/>
  <c r="J569" i="4"/>
  <c r="L569" i="4"/>
  <c r="H570" i="4"/>
  <c r="J570" i="4"/>
  <c r="L570" i="4"/>
  <c r="H571" i="4"/>
  <c r="J571" i="4"/>
  <c r="L571" i="4"/>
  <c r="H572" i="4"/>
  <c r="J572" i="4"/>
  <c r="L572" i="4"/>
  <c r="H573" i="4"/>
  <c r="J573" i="4"/>
  <c r="L573" i="4"/>
  <c r="H574" i="4"/>
  <c r="J574" i="4"/>
  <c r="L574" i="4"/>
  <c r="H575" i="4"/>
  <c r="J575" i="4"/>
  <c r="L575" i="4"/>
  <c r="H576" i="4"/>
  <c r="J576" i="4"/>
  <c r="L576" i="4"/>
  <c r="H577" i="4"/>
  <c r="J577" i="4"/>
  <c r="L577" i="4"/>
  <c r="H578" i="4"/>
  <c r="J578" i="4"/>
  <c r="L578" i="4"/>
  <c r="H579" i="4"/>
  <c r="J579" i="4"/>
  <c r="L579" i="4"/>
  <c r="H580" i="4"/>
  <c r="J580" i="4"/>
  <c r="L580" i="4"/>
  <c r="H581" i="4"/>
  <c r="J581" i="4"/>
  <c r="L581" i="4"/>
  <c r="H582" i="4"/>
  <c r="J582" i="4"/>
  <c r="L582" i="4"/>
  <c r="H583" i="4"/>
  <c r="J583" i="4"/>
  <c r="L583" i="4"/>
  <c r="H584" i="4"/>
  <c r="J584" i="4"/>
  <c r="L584" i="4"/>
  <c r="H585" i="4"/>
  <c r="J585" i="4"/>
  <c r="L585" i="4"/>
  <c r="H586" i="4"/>
  <c r="J586" i="4"/>
  <c r="L586" i="4"/>
  <c r="H587" i="4"/>
  <c r="J587" i="4"/>
  <c r="L587" i="4"/>
  <c r="H588" i="4"/>
  <c r="J588" i="4"/>
  <c r="L588" i="4"/>
  <c r="H589" i="4"/>
  <c r="J589" i="4"/>
  <c r="L589" i="4"/>
  <c r="H590" i="4"/>
  <c r="J590" i="4"/>
  <c r="L590" i="4"/>
  <c r="H591" i="4"/>
  <c r="J591" i="4"/>
  <c r="L591" i="4"/>
  <c r="H592" i="4"/>
  <c r="J592" i="4"/>
  <c r="L592" i="4"/>
  <c r="H593" i="4"/>
  <c r="J593" i="4"/>
  <c r="L593" i="4"/>
  <c r="H594" i="4"/>
  <c r="J594" i="4"/>
  <c r="L594" i="4"/>
  <c r="H595" i="4"/>
  <c r="J595" i="4"/>
  <c r="L595" i="4"/>
  <c r="H596" i="4"/>
  <c r="J596" i="4"/>
  <c r="L596" i="4"/>
  <c r="H597" i="4"/>
  <c r="J597" i="4"/>
  <c r="L597" i="4"/>
  <c r="H598" i="4"/>
  <c r="J598" i="4"/>
  <c r="L598" i="4"/>
  <c r="H599" i="4"/>
  <c r="J599" i="4"/>
  <c r="L599" i="4"/>
  <c r="H600" i="4"/>
  <c r="J600" i="4"/>
  <c r="L600" i="4"/>
  <c r="H601" i="4"/>
  <c r="J601" i="4"/>
  <c r="L601" i="4"/>
  <c r="H602" i="4"/>
  <c r="J602" i="4"/>
  <c r="L602" i="4"/>
  <c r="H603" i="4"/>
  <c r="J603" i="4"/>
  <c r="L603" i="4"/>
  <c r="H604" i="4"/>
  <c r="J604" i="4"/>
  <c r="L604" i="4"/>
  <c r="H605" i="4"/>
  <c r="J605" i="4"/>
  <c r="L605" i="4"/>
  <c r="H606" i="4"/>
  <c r="J606" i="4"/>
  <c r="L606" i="4"/>
  <c r="H607" i="4"/>
  <c r="J607" i="4"/>
  <c r="L607" i="4"/>
  <c r="H608" i="4"/>
  <c r="J608" i="4"/>
  <c r="L608" i="4"/>
  <c r="H609" i="4"/>
  <c r="J609" i="4"/>
  <c r="L609" i="4"/>
  <c r="H610" i="4"/>
  <c r="J610" i="4"/>
  <c r="L610" i="4"/>
  <c r="H611" i="4"/>
  <c r="J611" i="4"/>
  <c r="L611" i="4"/>
  <c r="H612" i="4"/>
  <c r="J612" i="4"/>
  <c r="L612" i="4"/>
  <c r="H613" i="4"/>
  <c r="J613" i="4"/>
  <c r="L613" i="4"/>
  <c r="H614" i="4"/>
  <c r="J614" i="4"/>
  <c r="L614" i="4"/>
  <c r="H615" i="4"/>
  <c r="J615" i="4"/>
  <c r="L615" i="4"/>
  <c r="H616" i="4"/>
  <c r="J616" i="4"/>
  <c r="L616" i="4"/>
  <c r="H617" i="4"/>
  <c r="J617" i="4"/>
  <c r="L617" i="4"/>
  <c r="H618" i="4"/>
  <c r="J618" i="4"/>
  <c r="L618" i="4"/>
  <c r="H619" i="4"/>
  <c r="J619" i="4"/>
  <c r="L619" i="4"/>
  <c r="H620" i="4"/>
  <c r="J620" i="4"/>
  <c r="L620" i="4"/>
  <c r="H621" i="4"/>
  <c r="J621" i="4"/>
  <c r="L621" i="4"/>
  <c r="H622" i="4"/>
  <c r="J622" i="4"/>
  <c r="L622" i="4"/>
  <c r="H623" i="4"/>
  <c r="J623" i="4"/>
  <c r="L623" i="4"/>
  <c r="H624" i="4"/>
  <c r="J624" i="4"/>
  <c r="L624" i="4"/>
  <c r="H625" i="4"/>
  <c r="J625" i="4"/>
  <c r="L625" i="4"/>
  <c r="H626" i="4"/>
  <c r="J626" i="4"/>
  <c r="L626" i="4"/>
  <c r="H627" i="4"/>
  <c r="J627" i="4"/>
  <c r="L627" i="4"/>
  <c r="H628" i="4"/>
  <c r="J628" i="4"/>
  <c r="L628" i="4"/>
  <c r="H629" i="4"/>
  <c r="J629" i="4"/>
  <c r="L629" i="4"/>
  <c r="H630" i="4"/>
  <c r="J630" i="4"/>
  <c r="L630" i="4"/>
  <c r="H631" i="4"/>
  <c r="J631" i="4"/>
  <c r="L631" i="4"/>
  <c r="H632" i="4"/>
  <c r="J632" i="4"/>
  <c r="L632" i="4"/>
  <c r="H633" i="4"/>
  <c r="J633" i="4"/>
  <c r="L633" i="4"/>
  <c r="H634" i="4"/>
  <c r="J634" i="4"/>
  <c r="L634" i="4"/>
  <c r="H635" i="4"/>
  <c r="J635" i="4"/>
  <c r="L635" i="4"/>
  <c r="H636" i="4"/>
  <c r="J636" i="4"/>
  <c r="L636" i="4"/>
  <c r="H637" i="4"/>
  <c r="J637" i="4"/>
  <c r="L637" i="4"/>
  <c r="H638" i="4"/>
  <c r="J638" i="4"/>
  <c r="L638" i="4"/>
  <c r="H639" i="4"/>
  <c r="J639" i="4"/>
  <c r="L639" i="4"/>
  <c r="H640" i="4"/>
  <c r="J640" i="4"/>
  <c r="L640" i="4"/>
  <c r="H641" i="4"/>
  <c r="J641" i="4"/>
  <c r="L641" i="4"/>
  <c r="H642" i="4"/>
  <c r="J642" i="4"/>
  <c r="L642" i="4"/>
  <c r="H643" i="4"/>
  <c r="J643" i="4"/>
  <c r="L643" i="4"/>
  <c r="H644" i="4"/>
  <c r="J644" i="4"/>
  <c r="L644" i="4"/>
  <c r="H645" i="4"/>
  <c r="J645" i="4"/>
  <c r="L645" i="4"/>
  <c r="H646" i="4"/>
  <c r="J646" i="4"/>
  <c r="L646" i="4"/>
  <c r="H647" i="4"/>
  <c r="J647" i="4"/>
  <c r="L647" i="4"/>
  <c r="H648" i="4"/>
  <c r="J648" i="4"/>
  <c r="L648" i="4"/>
  <c r="H649" i="4"/>
  <c r="J649" i="4"/>
  <c r="L649" i="4"/>
  <c r="H650" i="4"/>
  <c r="J650" i="4"/>
  <c r="L650" i="4"/>
  <c r="H651" i="4"/>
  <c r="J651" i="4"/>
  <c r="L651" i="4"/>
  <c r="H652" i="4"/>
  <c r="J652" i="4"/>
  <c r="L652" i="4"/>
  <c r="H653" i="4"/>
  <c r="J653" i="4"/>
  <c r="L653" i="4"/>
  <c r="H654" i="4"/>
  <c r="J654" i="4"/>
  <c r="L654" i="4"/>
  <c r="H655" i="4"/>
  <c r="J655" i="4"/>
  <c r="L655" i="4"/>
  <c r="H656" i="4"/>
  <c r="J656" i="4"/>
  <c r="L656" i="4"/>
  <c r="H657" i="4"/>
  <c r="J657" i="4"/>
  <c r="L657" i="4"/>
  <c r="H658" i="4"/>
  <c r="J658" i="4"/>
  <c r="L658" i="4"/>
  <c r="H659" i="4"/>
  <c r="J659" i="4"/>
  <c r="L659" i="4"/>
  <c r="H660" i="4"/>
  <c r="J660" i="4"/>
  <c r="L660" i="4"/>
  <c r="H661" i="4"/>
  <c r="J661" i="4"/>
  <c r="L661" i="4"/>
  <c r="H662" i="4"/>
  <c r="J662" i="4"/>
  <c r="L662" i="4"/>
  <c r="H663" i="4"/>
  <c r="J663" i="4"/>
  <c r="L663" i="4"/>
  <c r="H664" i="4"/>
  <c r="J664" i="4"/>
  <c r="L664" i="4"/>
  <c r="H665" i="4"/>
  <c r="J665" i="4"/>
  <c r="L665" i="4"/>
  <c r="H666" i="4"/>
  <c r="J666" i="4"/>
  <c r="L666" i="4"/>
  <c r="H667" i="4"/>
  <c r="J667" i="4"/>
  <c r="L667" i="4"/>
  <c r="H668" i="4"/>
  <c r="J668" i="4"/>
  <c r="L668" i="4"/>
  <c r="H669" i="4"/>
  <c r="J669" i="4"/>
  <c r="L669" i="4"/>
  <c r="H670" i="4"/>
  <c r="J670" i="4"/>
  <c r="L670" i="4"/>
  <c r="H671" i="4"/>
  <c r="J671" i="4"/>
  <c r="L671" i="4"/>
  <c r="H672" i="4"/>
  <c r="J672" i="4"/>
  <c r="L672" i="4"/>
  <c r="H673" i="4"/>
  <c r="J673" i="4"/>
  <c r="L673" i="4"/>
  <c r="H674" i="4"/>
  <c r="J674" i="4"/>
  <c r="L674" i="4"/>
  <c r="H675" i="4"/>
  <c r="J675" i="4"/>
  <c r="L675" i="4"/>
  <c r="H676" i="4"/>
  <c r="J676" i="4"/>
  <c r="L676" i="4"/>
  <c r="H677" i="4"/>
  <c r="J677" i="4"/>
  <c r="L677" i="4"/>
  <c r="H678" i="4"/>
  <c r="J678" i="4"/>
  <c r="L678" i="4"/>
  <c r="H679" i="4"/>
  <c r="J679" i="4"/>
  <c r="L679" i="4"/>
  <c r="H680" i="4"/>
  <c r="J680" i="4"/>
  <c r="L680" i="4"/>
  <c r="H681" i="4"/>
  <c r="J681" i="4"/>
  <c r="L681" i="4"/>
  <c r="H682" i="4"/>
  <c r="J682" i="4"/>
  <c r="L682" i="4"/>
  <c r="H683" i="4"/>
  <c r="J683" i="4"/>
  <c r="L683" i="4"/>
  <c r="H684" i="4"/>
  <c r="J684" i="4"/>
  <c r="L684" i="4"/>
  <c r="H685" i="4"/>
  <c r="J685" i="4"/>
  <c r="L685" i="4"/>
  <c r="H686" i="4"/>
  <c r="J686" i="4"/>
  <c r="L686" i="4"/>
  <c r="H687" i="4"/>
  <c r="J687" i="4"/>
  <c r="L687" i="4"/>
  <c r="H688" i="4"/>
  <c r="J688" i="4"/>
  <c r="L688" i="4"/>
  <c r="H689" i="4"/>
  <c r="J689" i="4"/>
  <c r="L689" i="4"/>
  <c r="H690" i="4"/>
  <c r="J690" i="4"/>
  <c r="L690" i="4"/>
  <c r="H691" i="4"/>
  <c r="J691" i="4"/>
  <c r="L691" i="4"/>
  <c r="H692" i="4"/>
  <c r="J692" i="4"/>
  <c r="L692" i="4"/>
  <c r="H693" i="4"/>
  <c r="J693" i="4"/>
  <c r="L693" i="4"/>
  <c r="H694" i="4"/>
  <c r="J694" i="4"/>
  <c r="L694" i="4"/>
  <c r="H695" i="4"/>
  <c r="J695" i="4"/>
  <c r="L695" i="4"/>
  <c r="H696" i="4"/>
  <c r="J696" i="4"/>
  <c r="L696" i="4"/>
  <c r="H697" i="4"/>
  <c r="J697" i="4"/>
  <c r="L697" i="4"/>
  <c r="H698" i="4"/>
  <c r="J698" i="4"/>
  <c r="L698" i="4"/>
  <c r="H699" i="4"/>
  <c r="J699" i="4"/>
  <c r="L699" i="4"/>
  <c r="H700" i="4"/>
  <c r="J700" i="4"/>
  <c r="L700" i="4"/>
  <c r="H701" i="4"/>
  <c r="J701" i="4"/>
  <c r="L701" i="4"/>
  <c r="H702" i="4"/>
  <c r="J702" i="4"/>
  <c r="L702" i="4"/>
  <c r="H703" i="4"/>
  <c r="J703" i="4"/>
  <c r="L703" i="4"/>
  <c r="H704" i="4"/>
  <c r="J704" i="4"/>
  <c r="L704" i="4"/>
  <c r="H705" i="4"/>
  <c r="J705" i="4"/>
  <c r="L705" i="4"/>
  <c r="H706" i="4"/>
  <c r="J706" i="4"/>
  <c r="L706" i="4"/>
  <c r="H707" i="4"/>
  <c r="J707" i="4"/>
  <c r="L707" i="4"/>
  <c r="H708" i="4"/>
  <c r="J708" i="4"/>
  <c r="L708" i="4"/>
  <c r="H709" i="4"/>
  <c r="J709" i="4"/>
  <c r="L709" i="4"/>
  <c r="H710" i="4"/>
  <c r="J710" i="4"/>
  <c r="L710" i="4"/>
  <c r="H711" i="4"/>
  <c r="J711" i="4"/>
  <c r="L711" i="4"/>
  <c r="H712" i="4"/>
  <c r="J712" i="4"/>
  <c r="L712" i="4"/>
  <c r="H713" i="4"/>
  <c r="J713" i="4"/>
  <c r="L713" i="4"/>
  <c r="H714" i="4"/>
  <c r="J714" i="4"/>
  <c r="L714" i="4"/>
  <c r="H715" i="4"/>
  <c r="J715" i="4"/>
  <c r="L715" i="4"/>
  <c r="H716" i="4"/>
  <c r="J716" i="4"/>
  <c r="L716" i="4"/>
  <c r="H717" i="4"/>
  <c r="J717" i="4"/>
  <c r="L717" i="4"/>
  <c r="H718" i="4"/>
  <c r="J718" i="4"/>
  <c r="L718" i="4"/>
  <c r="H719" i="4"/>
  <c r="J719" i="4"/>
  <c r="L719" i="4"/>
  <c r="H720" i="4"/>
  <c r="J720" i="4"/>
  <c r="L720" i="4"/>
  <c r="H721" i="4"/>
  <c r="J721" i="4"/>
  <c r="L721" i="4"/>
  <c r="H722" i="4"/>
  <c r="J722" i="4"/>
  <c r="L722" i="4"/>
  <c r="H723" i="4"/>
  <c r="J723" i="4"/>
  <c r="L723" i="4"/>
  <c r="H724" i="4"/>
  <c r="J724" i="4"/>
  <c r="L724" i="4"/>
  <c r="H725" i="4"/>
  <c r="J725" i="4"/>
  <c r="L725" i="4"/>
  <c r="H726" i="4"/>
  <c r="J726" i="4"/>
  <c r="L726" i="4"/>
  <c r="H727" i="4"/>
  <c r="J727" i="4"/>
  <c r="L727" i="4"/>
  <c r="H728" i="4"/>
  <c r="J728" i="4"/>
  <c r="L728" i="4"/>
  <c r="H729" i="4"/>
  <c r="J729" i="4"/>
  <c r="L729" i="4"/>
  <c r="H730" i="4"/>
  <c r="J730" i="4"/>
  <c r="L730" i="4"/>
  <c r="H731" i="4"/>
  <c r="J731" i="4"/>
  <c r="L731" i="4"/>
  <c r="H732" i="4"/>
  <c r="J732" i="4"/>
  <c r="L732" i="4"/>
  <c r="H733" i="4"/>
  <c r="J733" i="4"/>
  <c r="L733" i="4"/>
  <c r="H734" i="4"/>
  <c r="J734" i="4"/>
  <c r="L734" i="4"/>
  <c r="H735" i="4"/>
  <c r="J735" i="4"/>
  <c r="L735" i="4"/>
  <c r="H736" i="4"/>
  <c r="J736" i="4"/>
  <c r="L736" i="4"/>
  <c r="H737" i="4"/>
  <c r="J737" i="4"/>
  <c r="L737" i="4"/>
  <c r="H738" i="4"/>
  <c r="J738" i="4"/>
  <c r="L738" i="4"/>
  <c r="H739" i="4"/>
  <c r="J739" i="4"/>
  <c r="L739" i="4"/>
  <c r="H740" i="4"/>
  <c r="J740" i="4"/>
  <c r="L740" i="4"/>
  <c r="H741" i="4"/>
  <c r="J741" i="4"/>
  <c r="L741" i="4"/>
  <c r="H742" i="4"/>
  <c r="J742" i="4"/>
  <c r="L742" i="4"/>
  <c r="H743" i="4"/>
  <c r="J743" i="4"/>
  <c r="L743" i="4"/>
  <c r="H744" i="4"/>
  <c r="J744" i="4"/>
  <c r="L744" i="4"/>
  <c r="H745" i="4"/>
  <c r="J745" i="4"/>
  <c r="L745" i="4"/>
  <c r="H746" i="4"/>
  <c r="J746" i="4"/>
  <c r="L746" i="4"/>
  <c r="H747" i="4"/>
  <c r="J747" i="4"/>
  <c r="L747" i="4"/>
  <c r="H748" i="4"/>
  <c r="J748" i="4"/>
  <c r="L748" i="4"/>
  <c r="H749" i="4"/>
  <c r="J749" i="4"/>
  <c r="L749" i="4"/>
  <c r="H750" i="4"/>
  <c r="J750" i="4"/>
  <c r="L750" i="4"/>
  <c r="H751" i="4"/>
  <c r="J751" i="4"/>
  <c r="L751" i="4"/>
  <c r="H752" i="4"/>
  <c r="J752" i="4"/>
  <c r="L752" i="4"/>
  <c r="H753" i="4"/>
  <c r="J753" i="4"/>
  <c r="L753" i="4"/>
  <c r="H754" i="4"/>
  <c r="J754" i="4"/>
  <c r="L754" i="4"/>
  <c r="H755" i="4"/>
  <c r="J755" i="4"/>
  <c r="L755" i="4"/>
  <c r="H756" i="4"/>
  <c r="J756" i="4"/>
  <c r="L756" i="4"/>
  <c r="H757" i="4"/>
  <c r="J757" i="4"/>
  <c r="L757" i="4"/>
  <c r="H758" i="4"/>
  <c r="J758" i="4"/>
  <c r="L758" i="4"/>
  <c r="H759" i="4"/>
  <c r="J759" i="4"/>
  <c r="L759" i="4"/>
  <c r="H760" i="4"/>
  <c r="J760" i="4"/>
  <c r="L760" i="4"/>
  <c r="H761" i="4"/>
  <c r="J761" i="4"/>
  <c r="L761" i="4"/>
  <c r="H762" i="4"/>
  <c r="J762" i="4"/>
  <c r="L762" i="4"/>
  <c r="H763" i="4"/>
  <c r="J763" i="4"/>
  <c r="L763" i="4"/>
  <c r="H764" i="4"/>
  <c r="J764" i="4"/>
  <c r="L764" i="4"/>
  <c r="H765" i="4"/>
  <c r="J765" i="4"/>
  <c r="L765" i="4"/>
  <c r="H766" i="4"/>
  <c r="J766" i="4"/>
  <c r="L766" i="4"/>
  <c r="H767" i="4"/>
  <c r="J767" i="4"/>
  <c r="L767" i="4"/>
  <c r="H768" i="4"/>
  <c r="J768" i="4"/>
  <c r="L768" i="4"/>
  <c r="H769" i="4"/>
  <c r="J769" i="4"/>
  <c r="L769" i="4"/>
  <c r="H770" i="4"/>
  <c r="J770" i="4"/>
  <c r="L770" i="4"/>
  <c r="H771" i="4"/>
  <c r="J771" i="4"/>
  <c r="L771" i="4"/>
  <c r="H772" i="4"/>
  <c r="J772" i="4"/>
  <c r="L772" i="4"/>
  <c r="H773" i="4"/>
  <c r="J773" i="4"/>
  <c r="L773" i="4"/>
  <c r="H774" i="4"/>
  <c r="J774" i="4"/>
  <c r="L774" i="4"/>
  <c r="H775" i="4"/>
  <c r="J775" i="4"/>
  <c r="L775" i="4"/>
  <c r="H776" i="4"/>
  <c r="J776" i="4"/>
  <c r="L776" i="4"/>
  <c r="H777" i="4"/>
  <c r="J777" i="4"/>
  <c r="L777" i="4"/>
  <c r="H778" i="4"/>
  <c r="J778" i="4"/>
  <c r="L778" i="4"/>
  <c r="H779" i="4"/>
  <c r="J779" i="4"/>
  <c r="L779" i="4"/>
  <c r="H780" i="4"/>
  <c r="J780" i="4"/>
  <c r="L780" i="4"/>
  <c r="H781" i="4"/>
  <c r="J781" i="4"/>
  <c r="L781" i="4"/>
  <c r="H782" i="4"/>
  <c r="J782" i="4"/>
  <c r="L782" i="4"/>
  <c r="H783" i="4"/>
  <c r="J783" i="4"/>
  <c r="L783" i="4"/>
  <c r="H784" i="4"/>
  <c r="J784" i="4"/>
  <c r="L784" i="4"/>
  <c r="K2" i="4"/>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K367" i="4"/>
  <c r="K368" i="4"/>
  <c r="K369" i="4"/>
  <c r="K370" i="4"/>
  <c r="K371" i="4"/>
  <c r="K372" i="4"/>
  <c r="K373" i="4"/>
  <c r="K374" i="4"/>
  <c r="K375" i="4"/>
  <c r="K376" i="4"/>
  <c r="K377" i="4"/>
  <c r="K378" i="4"/>
  <c r="K379" i="4"/>
  <c r="K380" i="4"/>
  <c r="K381" i="4"/>
  <c r="K382" i="4"/>
  <c r="K383" i="4"/>
  <c r="K384" i="4"/>
  <c r="K385" i="4"/>
  <c r="K386" i="4"/>
  <c r="K387" i="4"/>
  <c r="K388" i="4"/>
  <c r="K389" i="4"/>
  <c r="K390" i="4"/>
  <c r="K391" i="4"/>
  <c r="K392" i="4"/>
  <c r="K393" i="4"/>
  <c r="K394" i="4"/>
  <c r="K395" i="4"/>
  <c r="K396" i="4"/>
  <c r="K397" i="4"/>
  <c r="K398" i="4"/>
  <c r="K399" i="4"/>
  <c r="K400" i="4"/>
  <c r="K401" i="4"/>
  <c r="K402" i="4"/>
  <c r="K403" i="4"/>
  <c r="K404" i="4"/>
  <c r="K405" i="4"/>
  <c r="K406" i="4"/>
  <c r="K407" i="4"/>
  <c r="K408" i="4"/>
  <c r="K409" i="4"/>
  <c r="K410" i="4"/>
  <c r="K411" i="4"/>
  <c r="K412" i="4"/>
  <c r="K413" i="4"/>
  <c r="K414" i="4"/>
  <c r="K415" i="4"/>
  <c r="K416" i="4"/>
  <c r="K417" i="4"/>
  <c r="K418" i="4"/>
  <c r="K419" i="4"/>
  <c r="K420" i="4"/>
  <c r="K421" i="4"/>
  <c r="K422" i="4"/>
  <c r="K423" i="4"/>
  <c r="K424" i="4"/>
  <c r="K425" i="4"/>
  <c r="K426" i="4"/>
  <c r="K427" i="4"/>
  <c r="K428" i="4"/>
  <c r="K429" i="4"/>
  <c r="K430" i="4"/>
  <c r="K431" i="4"/>
  <c r="K432" i="4"/>
  <c r="K433" i="4"/>
  <c r="K434" i="4"/>
  <c r="K435" i="4"/>
  <c r="K436" i="4"/>
  <c r="K437" i="4"/>
  <c r="K438" i="4"/>
  <c r="K439" i="4"/>
  <c r="K440" i="4"/>
  <c r="K441" i="4"/>
  <c r="K442" i="4"/>
  <c r="K443" i="4"/>
  <c r="K444" i="4"/>
  <c r="K445" i="4"/>
  <c r="K446" i="4"/>
  <c r="K447" i="4"/>
  <c r="K448" i="4"/>
  <c r="K449" i="4"/>
  <c r="K450" i="4"/>
  <c r="K451" i="4"/>
  <c r="K452" i="4"/>
  <c r="K453" i="4"/>
  <c r="K454" i="4"/>
  <c r="K455" i="4"/>
  <c r="K456" i="4"/>
  <c r="K457" i="4"/>
  <c r="K458" i="4"/>
  <c r="K459" i="4"/>
  <c r="K460" i="4"/>
  <c r="K461" i="4"/>
  <c r="K462" i="4"/>
  <c r="K463" i="4"/>
  <c r="K464" i="4"/>
  <c r="K465" i="4"/>
  <c r="K466" i="4"/>
  <c r="K467" i="4"/>
  <c r="K468" i="4"/>
  <c r="K469" i="4"/>
  <c r="K470" i="4"/>
  <c r="K471" i="4"/>
  <c r="K472" i="4"/>
  <c r="K473" i="4"/>
  <c r="K474" i="4"/>
  <c r="K475" i="4"/>
  <c r="K476" i="4"/>
  <c r="K477" i="4"/>
  <c r="K478" i="4"/>
  <c r="K479" i="4"/>
  <c r="K480" i="4"/>
  <c r="K481" i="4"/>
  <c r="K482" i="4"/>
  <c r="K483" i="4"/>
  <c r="K484" i="4"/>
  <c r="K485" i="4"/>
  <c r="K486" i="4"/>
  <c r="K487" i="4"/>
  <c r="K488" i="4"/>
  <c r="K489" i="4"/>
  <c r="K490" i="4"/>
  <c r="K491" i="4"/>
  <c r="K492" i="4"/>
  <c r="K493" i="4"/>
  <c r="K494" i="4"/>
  <c r="K495" i="4"/>
  <c r="K496" i="4"/>
  <c r="K497" i="4"/>
  <c r="K498" i="4"/>
  <c r="K499" i="4"/>
  <c r="K500" i="4"/>
  <c r="K501" i="4"/>
  <c r="K502" i="4"/>
  <c r="K503" i="4"/>
  <c r="K504" i="4"/>
  <c r="K505" i="4"/>
  <c r="K506" i="4"/>
  <c r="K507" i="4"/>
  <c r="K508" i="4"/>
  <c r="K509" i="4"/>
  <c r="K510" i="4"/>
  <c r="K511" i="4"/>
  <c r="K512" i="4"/>
  <c r="K513" i="4"/>
  <c r="K514" i="4"/>
  <c r="K515" i="4"/>
  <c r="K516" i="4"/>
  <c r="K517" i="4"/>
  <c r="K518" i="4"/>
  <c r="K519" i="4"/>
  <c r="K520" i="4"/>
  <c r="K521" i="4"/>
  <c r="K522" i="4"/>
  <c r="K523" i="4"/>
  <c r="K524" i="4"/>
  <c r="K525" i="4"/>
  <c r="K526" i="4"/>
  <c r="K527" i="4"/>
  <c r="K528" i="4"/>
  <c r="K529" i="4"/>
  <c r="K530" i="4"/>
  <c r="K531" i="4"/>
  <c r="K532" i="4"/>
  <c r="K533" i="4"/>
  <c r="K534" i="4"/>
  <c r="K535" i="4"/>
  <c r="K536" i="4"/>
  <c r="K537" i="4"/>
  <c r="K538" i="4"/>
  <c r="K539" i="4"/>
  <c r="K540" i="4"/>
  <c r="K541" i="4"/>
  <c r="K542" i="4"/>
  <c r="K543" i="4"/>
  <c r="K544" i="4"/>
  <c r="K545" i="4"/>
  <c r="K546" i="4"/>
  <c r="K547" i="4"/>
  <c r="K548" i="4"/>
  <c r="K549" i="4"/>
  <c r="K550" i="4"/>
  <c r="K551" i="4"/>
  <c r="K552" i="4"/>
  <c r="K553" i="4"/>
  <c r="K554" i="4"/>
  <c r="K555" i="4"/>
  <c r="K556" i="4"/>
  <c r="K557" i="4"/>
  <c r="K558" i="4"/>
  <c r="K559" i="4"/>
  <c r="K560" i="4"/>
  <c r="K561" i="4"/>
  <c r="K562" i="4"/>
  <c r="K563" i="4"/>
  <c r="K564" i="4"/>
  <c r="K565" i="4"/>
  <c r="K566" i="4"/>
  <c r="K567" i="4"/>
  <c r="K568" i="4"/>
  <c r="K569" i="4"/>
  <c r="K570" i="4"/>
  <c r="K571" i="4"/>
  <c r="K572" i="4"/>
  <c r="K573" i="4"/>
  <c r="K574" i="4"/>
  <c r="K575" i="4"/>
  <c r="K576" i="4"/>
  <c r="K577" i="4"/>
  <c r="K578" i="4"/>
  <c r="K579" i="4"/>
  <c r="K580" i="4"/>
  <c r="K581" i="4"/>
  <c r="K582" i="4"/>
  <c r="K583" i="4"/>
  <c r="K584" i="4"/>
  <c r="K585" i="4"/>
  <c r="K586" i="4"/>
  <c r="K587" i="4"/>
  <c r="K588" i="4"/>
  <c r="K589" i="4"/>
  <c r="K590" i="4"/>
  <c r="K591" i="4"/>
  <c r="K592" i="4"/>
  <c r="K593" i="4"/>
  <c r="K594" i="4"/>
  <c r="K595" i="4"/>
  <c r="K596" i="4"/>
  <c r="K597" i="4"/>
  <c r="K598" i="4"/>
  <c r="K599" i="4"/>
  <c r="K600" i="4"/>
  <c r="K601" i="4"/>
  <c r="K602" i="4"/>
  <c r="K603" i="4"/>
  <c r="K604" i="4"/>
  <c r="K605" i="4"/>
  <c r="K606" i="4"/>
  <c r="K607" i="4"/>
  <c r="K608" i="4"/>
  <c r="K609" i="4"/>
  <c r="K610" i="4"/>
  <c r="K611" i="4"/>
  <c r="K612" i="4"/>
  <c r="K613" i="4"/>
  <c r="K614" i="4"/>
  <c r="K615" i="4"/>
  <c r="K616" i="4"/>
  <c r="K617" i="4"/>
  <c r="K618" i="4"/>
  <c r="K619" i="4"/>
  <c r="K620" i="4"/>
  <c r="K621" i="4"/>
  <c r="K622" i="4"/>
  <c r="K623" i="4"/>
  <c r="K624" i="4"/>
  <c r="K625" i="4"/>
  <c r="K626" i="4"/>
  <c r="K627" i="4"/>
  <c r="K628" i="4"/>
  <c r="K629" i="4"/>
  <c r="K630" i="4"/>
  <c r="K631" i="4"/>
  <c r="K632" i="4"/>
  <c r="K633" i="4"/>
  <c r="K634" i="4"/>
  <c r="K635" i="4"/>
  <c r="K636" i="4"/>
  <c r="K637" i="4"/>
  <c r="K638" i="4"/>
  <c r="K639" i="4"/>
  <c r="K640" i="4"/>
  <c r="K641" i="4"/>
  <c r="K642" i="4"/>
  <c r="K643" i="4"/>
  <c r="K644" i="4"/>
  <c r="K645" i="4"/>
  <c r="K646" i="4"/>
  <c r="K647" i="4"/>
  <c r="K648" i="4"/>
  <c r="K649" i="4"/>
  <c r="K650" i="4"/>
  <c r="K651" i="4"/>
  <c r="K652" i="4"/>
  <c r="K653" i="4"/>
  <c r="K654" i="4"/>
  <c r="K655" i="4"/>
  <c r="K656" i="4"/>
  <c r="K657" i="4"/>
  <c r="K658" i="4"/>
  <c r="K659" i="4"/>
  <c r="K660" i="4"/>
  <c r="K661" i="4"/>
  <c r="K662" i="4"/>
  <c r="K663" i="4"/>
  <c r="K664" i="4"/>
  <c r="K665" i="4"/>
  <c r="K666" i="4"/>
  <c r="K667" i="4"/>
  <c r="K668" i="4"/>
  <c r="K669" i="4"/>
  <c r="K670" i="4"/>
  <c r="K671" i="4"/>
  <c r="K672" i="4"/>
  <c r="K673" i="4"/>
  <c r="K674" i="4"/>
  <c r="K675" i="4"/>
  <c r="K676" i="4"/>
  <c r="K677" i="4"/>
  <c r="K678" i="4"/>
  <c r="K679" i="4"/>
  <c r="K680" i="4"/>
  <c r="K681" i="4"/>
  <c r="K682" i="4"/>
  <c r="K683" i="4"/>
  <c r="K684" i="4"/>
  <c r="K685" i="4"/>
  <c r="K686" i="4"/>
  <c r="K687" i="4"/>
  <c r="K688" i="4"/>
  <c r="K689" i="4"/>
  <c r="K690" i="4"/>
  <c r="K691" i="4"/>
  <c r="K692" i="4"/>
  <c r="K693" i="4"/>
  <c r="K694" i="4"/>
  <c r="K695" i="4"/>
  <c r="K696" i="4"/>
  <c r="K697" i="4"/>
  <c r="K698" i="4"/>
  <c r="K699" i="4"/>
  <c r="K700" i="4"/>
  <c r="K701" i="4"/>
  <c r="K702" i="4"/>
  <c r="K703" i="4"/>
  <c r="K704" i="4"/>
  <c r="K705" i="4"/>
  <c r="K706" i="4"/>
  <c r="K707" i="4"/>
  <c r="K708" i="4"/>
  <c r="K709" i="4"/>
  <c r="K710" i="4"/>
  <c r="K711" i="4"/>
  <c r="K712" i="4"/>
  <c r="K713" i="4"/>
  <c r="K714" i="4"/>
  <c r="K715" i="4"/>
  <c r="K716" i="4"/>
  <c r="K717" i="4"/>
  <c r="K718" i="4"/>
  <c r="K719" i="4"/>
  <c r="K720" i="4"/>
  <c r="K721" i="4"/>
  <c r="K722" i="4"/>
  <c r="K723" i="4"/>
  <c r="K724" i="4"/>
  <c r="K725" i="4"/>
  <c r="K726" i="4"/>
  <c r="K727" i="4"/>
  <c r="K728" i="4"/>
  <c r="K729" i="4"/>
  <c r="K730" i="4"/>
  <c r="K731" i="4"/>
  <c r="K732" i="4"/>
  <c r="K733" i="4"/>
  <c r="K734" i="4"/>
  <c r="K735" i="4"/>
  <c r="K736" i="4"/>
  <c r="K737" i="4"/>
  <c r="K738" i="4"/>
  <c r="K739" i="4"/>
  <c r="K740" i="4"/>
  <c r="K741" i="4"/>
  <c r="K742" i="4"/>
  <c r="K743" i="4"/>
  <c r="K744" i="4"/>
  <c r="K745" i="4"/>
  <c r="K746" i="4"/>
  <c r="K747" i="4"/>
  <c r="K748" i="4"/>
  <c r="K749" i="4"/>
  <c r="K750" i="4"/>
  <c r="K751" i="4"/>
  <c r="K752" i="4"/>
  <c r="K753" i="4"/>
  <c r="K754" i="4"/>
  <c r="K755" i="4"/>
  <c r="K756" i="4"/>
  <c r="K757" i="4"/>
  <c r="K758" i="4"/>
  <c r="K759" i="4"/>
  <c r="K760" i="4"/>
  <c r="K761" i="4"/>
  <c r="K762" i="4"/>
  <c r="K763" i="4"/>
  <c r="K764" i="4"/>
  <c r="K765" i="4"/>
  <c r="K766" i="4"/>
  <c r="K767" i="4"/>
  <c r="K768" i="4"/>
  <c r="K769" i="4"/>
  <c r="K770" i="4"/>
  <c r="K771" i="4"/>
  <c r="K772" i="4"/>
  <c r="K773" i="4"/>
  <c r="K774" i="4"/>
  <c r="K775" i="4"/>
  <c r="K776" i="4"/>
  <c r="K777" i="4"/>
  <c r="K778" i="4"/>
  <c r="K779" i="4"/>
  <c r="K780" i="4"/>
  <c r="K781" i="4"/>
  <c r="K782" i="4"/>
  <c r="K783" i="4"/>
  <c r="K784" i="4"/>
  <c r="B9" i="4"/>
  <c r="B8" i="4"/>
  <c r="L2" i="3"/>
  <c r="K2" i="3"/>
  <c r="B9" i="3"/>
  <c r="B8" i="3"/>
  <c r="L784" i="3"/>
  <c r="K784" i="3"/>
  <c r="L783" i="3"/>
  <c r="K783" i="3"/>
  <c r="L782" i="3"/>
  <c r="K782" i="3"/>
  <c r="L781" i="3"/>
  <c r="K781" i="3"/>
  <c r="L780" i="3"/>
  <c r="K780" i="3"/>
  <c r="L779" i="3"/>
  <c r="K779" i="3"/>
  <c r="L778" i="3"/>
  <c r="K778" i="3"/>
  <c r="L777" i="3"/>
  <c r="K777" i="3"/>
  <c r="L776" i="3"/>
  <c r="K776" i="3"/>
  <c r="L775" i="3"/>
  <c r="K775" i="3"/>
  <c r="L774" i="3"/>
  <c r="K774" i="3"/>
  <c r="L773" i="3"/>
  <c r="K773" i="3"/>
  <c r="L772" i="3"/>
  <c r="K772" i="3"/>
  <c r="L771" i="3"/>
  <c r="K771" i="3"/>
  <c r="L770" i="3"/>
  <c r="K770" i="3"/>
  <c r="L769" i="3"/>
  <c r="K769" i="3"/>
  <c r="L768" i="3"/>
  <c r="K768" i="3"/>
  <c r="L767" i="3"/>
  <c r="K767" i="3"/>
  <c r="L766" i="3"/>
  <c r="K766" i="3"/>
  <c r="L765" i="3"/>
  <c r="K765" i="3"/>
  <c r="L764" i="3"/>
  <c r="K764" i="3"/>
  <c r="L763" i="3"/>
  <c r="K763" i="3"/>
  <c r="L762" i="3"/>
  <c r="K762" i="3"/>
  <c r="L761" i="3"/>
  <c r="K761" i="3"/>
  <c r="L760" i="3"/>
  <c r="K760" i="3"/>
  <c r="L759" i="3"/>
  <c r="K759" i="3"/>
  <c r="L758" i="3"/>
  <c r="K758" i="3"/>
  <c r="L757" i="3"/>
  <c r="K757" i="3"/>
  <c r="L756" i="3"/>
  <c r="K756" i="3"/>
  <c r="L755" i="3"/>
  <c r="K755" i="3"/>
  <c r="L754" i="3"/>
  <c r="K754" i="3"/>
  <c r="L753" i="3"/>
  <c r="K753" i="3"/>
  <c r="L752" i="3"/>
  <c r="K752" i="3"/>
  <c r="L751" i="3"/>
  <c r="K751" i="3"/>
  <c r="L750" i="3"/>
  <c r="K750" i="3"/>
  <c r="L749" i="3"/>
  <c r="K749" i="3"/>
  <c r="L748" i="3"/>
  <c r="K748" i="3"/>
  <c r="L747" i="3"/>
  <c r="K747" i="3"/>
  <c r="L746" i="3"/>
  <c r="K746" i="3"/>
  <c r="L745" i="3"/>
  <c r="K745" i="3"/>
  <c r="L744" i="3"/>
  <c r="K744" i="3"/>
  <c r="L743" i="3"/>
  <c r="K743" i="3"/>
  <c r="L742" i="3"/>
  <c r="K742" i="3"/>
  <c r="L741" i="3"/>
  <c r="K741" i="3"/>
  <c r="L740" i="3"/>
  <c r="K740" i="3"/>
  <c r="L739" i="3"/>
  <c r="K739" i="3"/>
  <c r="L738" i="3"/>
  <c r="K738" i="3"/>
  <c r="L737" i="3"/>
  <c r="K737" i="3"/>
  <c r="L736" i="3"/>
  <c r="K736" i="3"/>
  <c r="L735" i="3"/>
  <c r="K735" i="3"/>
  <c r="L734" i="3"/>
  <c r="K734" i="3"/>
  <c r="L733" i="3"/>
  <c r="K733" i="3"/>
  <c r="L732" i="3"/>
  <c r="K732" i="3"/>
  <c r="L731" i="3"/>
  <c r="K731" i="3"/>
  <c r="L730" i="3"/>
  <c r="K730" i="3"/>
  <c r="L729" i="3"/>
  <c r="K729" i="3"/>
  <c r="L728" i="3"/>
  <c r="K728" i="3"/>
  <c r="L727" i="3"/>
  <c r="K727" i="3"/>
  <c r="L726" i="3"/>
  <c r="K726" i="3"/>
  <c r="L725" i="3"/>
  <c r="K725" i="3"/>
  <c r="L724" i="3"/>
  <c r="K724" i="3"/>
  <c r="L723" i="3"/>
  <c r="K723" i="3"/>
  <c r="L722" i="3"/>
  <c r="K722" i="3"/>
  <c r="L721" i="3"/>
  <c r="K721" i="3"/>
  <c r="L720" i="3"/>
  <c r="K720" i="3"/>
  <c r="L719" i="3"/>
  <c r="K719" i="3"/>
  <c r="L718" i="3"/>
  <c r="K718" i="3"/>
  <c r="L717" i="3"/>
  <c r="K717" i="3"/>
  <c r="L716" i="3"/>
  <c r="K716" i="3"/>
  <c r="L715" i="3"/>
  <c r="K715" i="3"/>
  <c r="L714" i="3"/>
  <c r="K714" i="3"/>
  <c r="L713" i="3"/>
  <c r="K713" i="3"/>
  <c r="L712" i="3"/>
  <c r="K712" i="3"/>
  <c r="L711" i="3"/>
  <c r="K711" i="3"/>
  <c r="L710" i="3"/>
  <c r="K710" i="3"/>
  <c r="L709" i="3"/>
  <c r="K709" i="3"/>
  <c r="L708" i="3"/>
  <c r="K708" i="3"/>
  <c r="L707" i="3"/>
  <c r="K707" i="3"/>
  <c r="L706" i="3"/>
  <c r="K706" i="3"/>
  <c r="L705" i="3"/>
  <c r="K705" i="3"/>
  <c r="L704" i="3"/>
  <c r="K704" i="3"/>
  <c r="L703" i="3"/>
  <c r="K703" i="3"/>
  <c r="L702" i="3"/>
  <c r="K702" i="3"/>
  <c r="L701" i="3"/>
  <c r="K701" i="3"/>
  <c r="L700" i="3"/>
  <c r="K700" i="3"/>
  <c r="L699" i="3"/>
  <c r="K699" i="3"/>
  <c r="L698" i="3"/>
  <c r="K698" i="3"/>
  <c r="L697" i="3"/>
  <c r="K697" i="3"/>
  <c r="L696" i="3"/>
  <c r="K696" i="3"/>
  <c r="L695" i="3"/>
  <c r="K695" i="3"/>
  <c r="L694" i="3"/>
  <c r="K694" i="3"/>
  <c r="L693" i="3"/>
  <c r="K693" i="3"/>
  <c r="L692" i="3"/>
  <c r="K692" i="3"/>
  <c r="L691" i="3"/>
  <c r="K691" i="3"/>
  <c r="L690" i="3"/>
  <c r="K690" i="3"/>
  <c r="L689" i="3"/>
  <c r="K689" i="3"/>
  <c r="L688" i="3"/>
  <c r="K688" i="3"/>
  <c r="L687" i="3"/>
  <c r="K687" i="3"/>
  <c r="L686" i="3"/>
  <c r="K686" i="3"/>
  <c r="L685" i="3"/>
  <c r="K685" i="3"/>
  <c r="L684" i="3"/>
  <c r="K684" i="3"/>
  <c r="L683" i="3"/>
  <c r="K683" i="3"/>
  <c r="L682" i="3"/>
  <c r="K682" i="3"/>
  <c r="L681" i="3"/>
  <c r="K681" i="3"/>
  <c r="L680" i="3"/>
  <c r="K680" i="3"/>
  <c r="L679" i="3"/>
  <c r="K679" i="3"/>
  <c r="L678" i="3"/>
  <c r="K678" i="3"/>
  <c r="L677" i="3"/>
  <c r="K677" i="3"/>
  <c r="L676" i="3"/>
  <c r="K676" i="3"/>
  <c r="L675" i="3"/>
  <c r="K675" i="3"/>
  <c r="L674" i="3"/>
  <c r="K674" i="3"/>
  <c r="L673" i="3"/>
  <c r="K673" i="3"/>
  <c r="L672" i="3"/>
  <c r="K672" i="3"/>
  <c r="L671" i="3"/>
  <c r="K671" i="3"/>
  <c r="L670" i="3"/>
  <c r="K670" i="3"/>
  <c r="L669" i="3"/>
  <c r="K669" i="3"/>
  <c r="L668" i="3"/>
  <c r="K668" i="3"/>
  <c r="L667" i="3"/>
  <c r="K667" i="3"/>
  <c r="L666" i="3"/>
  <c r="K666" i="3"/>
  <c r="L665" i="3"/>
  <c r="K665" i="3"/>
  <c r="L664" i="3"/>
  <c r="K664" i="3"/>
  <c r="L663" i="3"/>
  <c r="K663" i="3"/>
  <c r="L662" i="3"/>
  <c r="K662" i="3"/>
  <c r="L661" i="3"/>
  <c r="K661" i="3"/>
  <c r="L660" i="3"/>
  <c r="K660" i="3"/>
  <c r="L659" i="3"/>
  <c r="K659" i="3"/>
  <c r="L658" i="3"/>
  <c r="K658" i="3"/>
  <c r="L657" i="3"/>
  <c r="K657" i="3"/>
  <c r="L656" i="3"/>
  <c r="K656" i="3"/>
  <c r="L655" i="3"/>
  <c r="K655" i="3"/>
  <c r="L654" i="3"/>
  <c r="K654" i="3"/>
  <c r="L653" i="3"/>
  <c r="K653" i="3"/>
  <c r="L652" i="3"/>
  <c r="K652" i="3"/>
  <c r="L651" i="3"/>
  <c r="K651" i="3"/>
  <c r="L650" i="3"/>
  <c r="K650" i="3"/>
  <c r="L649" i="3"/>
  <c r="K649" i="3"/>
  <c r="L648" i="3"/>
  <c r="K648" i="3"/>
  <c r="L647" i="3"/>
  <c r="K647" i="3"/>
  <c r="L646" i="3"/>
  <c r="K646" i="3"/>
  <c r="L645" i="3"/>
  <c r="K645" i="3"/>
  <c r="L644" i="3"/>
  <c r="K644" i="3"/>
  <c r="L643" i="3"/>
  <c r="K643" i="3"/>
  <c r="L642" i="3"/>
  <c r="K642" i="3"/>
  <c r="L641" i="3"/>
  <c r="K641" i="3"/>
  <c r="L640" i="3"/>
  <c r="K640" i="3"/>
  <c r="L639" i="3"/>
  <c r="K639" i="3"/>
  <c r="L638" i="3"/>
  <c r="K638" i="3"/>
  <c r="L637" i="3"/>
  <c r="K637" i="3"/>
  <c r="L636" i="3"/>
  <c r="K636" i="3"/>
  <c r="L635" i="3"/>
  <c r="K635" i="3"/>
  <c r="L634" i="3"/>
  <c r="K634" i="3"/>
  <c r="L633" i="3"/>
  <c r="K633" i="3"/>
  <c r="L632" i="3"/>
  <c r="K632" i="3"/>
  <c r="L631" i="3"/>
  <c r="K631" i="3"/>
  <c r="L630" i="3"/>
  <c r="K630" i="3"/>
  <c r="L629" i="3"/>
  <c r="K629" i="3"/>
  <c r="L628" i="3"/>
  <c r="K628" i="3"/>
  <c r="L627" i="3"/>
  <c r="K627" i="3"/>
  <c r="L626" i="3"/>
  <c r="K626" i="3"/>
  <c r="L625" i="3"/>
  <c r="K625" i="3"/>
  <c r="L624" i="3"/>
  <c r="K624" i="3"/>
  <c r="L623" i="3"/>
  <c r="K623" i="3"/>
  <c r="L622" i="3"/>
  <c r="K622" i="3"/>
  <c r="L621" i="3"/>
  <c r="K621" i="3"/>
  <c r="L620" i="3"/>
  <c r="K620" i="3"/>
  <c r="L619" i="3"/>
  <c r="K619" i="3"/>
  <c r="L618" i="3"/>
  <c r="K618" i="3"/>
  <c r="L617" i="3"/>
  <c r="K617" i="3"/>
  <c r="L616" i="3"/>
  <c r="K616" i="3"/>
  <c r="L615" i="3"/>
  <c r="K615" i="3"/>
  <c r="L614" i="3"/>
  <c r="K614" i="3"/>
  <c r="L613" i="3"/>
  <c r="K613" i="3"/>
  <c r="L612" i="3"/>
  <c r="K612" i="3"/>
  <c r="L611" i="3"/>
  <c r="K611" i="3"/>
  <c r="L610" i="3"/>
  <c r="K610" i="3"/>
  <c r="L609" i="3"/>
  <c r="K609" i="3"/>
  <c r="L608" i="3"/>
  <c r="K608" i="3"/>
  <c r="L607" i="3"/>
  <c r="K607" i="3"/>
  <c r="L606" i="3"/>
  <c r="K606" i="3"/>
  <c r="L605" i="3"/>
  <c r="K605" i="3"/>
  <c r="L604" i="3"/>
  <c r="K604" i="3"/>
  <c r="L603" i="3"/>
  <c r="K603" i="3"/>
  <c r="L602" i="3"/>
  <c r="K602" i="3"/>
  <c r="L601" i="3"/>
  <c r="K601" i="3"/>
  <c r="L600" i="3"/>
  <c r="K600" i="3"/>
  <c r="L599" i="3"/>
  <c r="K599" i="3"/>
  <c r="L598" i="3"/>
  <c r="K598" i="3"/>
  <c r="L597" i="3"/>
  <c r="K597" i="3"/>
  <c r="L596" i="3"/>
  <c r="K596" i="3"/>
  <c r="L595" i="3"/>
  <c r="K595" i="3"/>
  <c r="L594" i="3"/>
  <c r="K594" i="3"/>
  <c r="L593" i="3"/>
  <c r="K593" i="3"/>
  <c r="L592" i="3"/>
  <c r="K592" i="3"/>
  <c r="L591" i="3"/>
  <c r="K591" i="3"/>
  <c r="L590" i="3"/>
  <c r="K590" i="3"/>
  <c r="L589" i="3"/>
  <c r="K589" i="3"/>
  <c r="L588" i="3"/>
  <c r="K588" i="3"/>
  <c r="L587" i="3"/>
  <c r="K587" i="3"/>
  <c r="L586" i="3"/>
  <c r="K586" i="3"/>
  <c r="L585" i="3"/>
  <c r="K585" i="3"/>
  <c r="L584" i="3"/>
  <c r="K584" i="3"/>
  <c r="L583" i="3"/>
  <c r="K583" i="3"/>
  <c r="L582" i="3"/>
  <c r="K582" i="3"/>
  <c r="L581" i="3"/>
  <c r="K581" i="3"/>
  <c r="L580" i="3"/>
  <c r="K580" i="3"/>
  <c r="L579" i="3"/>
  <c r="K579" i="3"/>
  <c r="L578" i="3"/>
  <c r="K578" i="3"/>
  <c r="L577" i="3"/>
  <c r="K577" i="3"/>
  <c r="L576" i="3"/>
  <c r="K576" i="3"/>
  <c r="L575" i="3"/>
  <c r="K575" i="3"/>
  <c r="L574" i="3"/>
  <c r="K574" i="3"/>
  <c r="L573" i="3"/>
  <c r="K573" i="3"/>
  <c r="L572" i="3"/>
  <c r="K572" i="3"/>
  <c r="L571" i="3"/>
  <c r="K571" i="3"/>
  <c r="L570" i="3"/>
  <c r="K570" i="3"/>
  <c r="L569" i="3"/>
  <c r="K569" i="3"/>
  <c r="L568" i="3"/>
  <c r="K568" i="3"/>
  <c r="L567" i="3"/>
  <c r="K567" i="3"/>
  <c r="L566" i="3"/>
  <c r="K566" i="3"/>
  <c r="L565" i="3"/>
  <c r="K565" i="3"/>
  <c r="L564" i="3"/>
  <c r="K564" i="3"/>
  <c r="L563" i="3"/>
  <c r="K563" i="3"/>
  <c r="L562" i="3"/>
  <c r="K562" i="3"/>
  <c r="L561" i="3"/>
  <c r="K561" i="3"/>
  <c r="L560" i="3"/>
  <c r="K560" i="3"/>
  <c r="L559" i="3"/>
  <c r="K559" i="3"/>
  <c r="L558" i="3"/>
  <c r="K558" i="3"/>
  <c r="L557" i="3"/>
  <c r="K557" i="3"/>
  <c r="L556" i="3"/>
  <c r="K556" i="3"/>
  <c r="L555" i="3"/>
  <c r="K555" i="3"/>
  <c r="L554" i="3"/>
  <c r="K554" i="3"/>
  <c r="L553" i="3"/>
  <c r="K553" i="3"/>
  <c r="L552" i="3"/>
  <c r="K552" i="3"/>
  <c r="L551" i="3"/>
  <c r="K551" i="3"/>
  <c r="L550" i="3"/>
  <c r="K550" i="3"/>
  <c r="L549" i="3"/>
  <c r="K549" i="3"/>
  <c r="L548" i="3"/>
  <c r="K548" i="3"/>
  <c r="L547" i="3"/>
  <c r="K547" i="3"/>
  <c r="L546" i="3"/>
  <c r="K546" i="3"/>
  <c r="L545" i="3"/>
  <c r="K545" i="3"/>
  <c r="L544" i="3"/>
  <c r="K544" i="3"/>
  <c r="L543" i="3"/>
  <c r="K543" i="3"/>
  <c r="L542" i="3"/>
  <c r="K542" i="3"/>
  <c r="L541" i="3"/>
  <c r="K541" i="3"/>
  <c r="L540" i="3"/>
  <c r="K540" i="3"/>
  <c r="L539" i="3"/>
  <c r="K539" i="3"/>
  <c r="L538" i="3"/>
  <c r="K538" i="3"/>
  <c r="L537" i="3"/>
  <c r="K537" i="3"/>
  <c r="L536" i="3"/>
  <c r="K536" i="3"/>
  <c r="L535" i="3"/>
  <c r="K535" i="3"/>
  <c r="L534" i="3"/>
  <c r="K534" i="3"/>
  <c r="L533" i="3"/>
  <c r="K533" i="3"/>
  <c r="L532" i="3"/>
  <c r="K532" i="3"/>
  <c r="L531" i="3"/>
  <c r="K531" i="3"/>
  <c r="L530" i="3"/>
  <c r="K530" i="3"/>
  <c r="L529" i="3"/>
  <c r="K529" i="3"/>
  <c r="L528" i="3"/>
  <c r="K528" i="3"/>
  <c r="L527" i="3"/>
  <c r="K527" i="3"/>
  <c r="L526" i="3"/>
  <c r="K526" i="3"/>
  <c r="L525" i="3"/>
  <c r="K525" i="3"/>
  <c r="L524" i="3"/>
  <c r="K524" i="3"/>
  <c r="L523" i="3"/>
  <c r="K523" i="3"/>
  <c r="L522" i="3"/>
  <c r="K522" i="3"/>
  <c r="L521" i="3"/>
  <c r="K521" i="3"/>
  <c r="L520" i="3"/>
  <c r="K520" i="3"/>
  <c r="L519" i="3"/>
  <c r="K519" i="3"/>
  <c r="L518" i="3"/>
  <c r="K518" i="3"/>
  <c r="L517" i="3"/>
  <c r="K517" i="3"/>
  <c r="L516" i="3"/>
  <c r="K516" i="3"/>
  <c r="L515" i="3"/>
  <c r="K515" i="3"/>
  <c r="L514" i="3"/>
  <c r="K514" i="3"/>
  <c r="L513" i="3"/>
  <c r="K513" i="3"/>
  <c r="L512" i="3"/>
  <c r="K512" i="3"/>
  <c r="L511" i="3"/>
  <c r="K511" i="3"/>
  <c r="L510" i="3"/>
  <c r="K510" i="3"/>
  <c r="L509" i="3"/>
  <c r="K509" i="3"/>
  <c r="L508" i="3"/>
  <c r="K508" i="3"/>
  <c r="L507" i="3"/>
  <c r="K507" i="3"/>
  <c r="L506" i="3"/>
  <c r="K506" i="3"/>
  <c r="L505" i="3"/>
  <c r="K505" i="3"/>
  <c r="L504" i="3"/>
  <c r="K504" i="3"/>
  <c r="L503" i="3"/>
  <c r="K503" i="3"/>
  <c r="L502" i="3"/>
  <c r="K502" i="3"/>
  <c r="L501" i="3"/>
  <c r="K501" i="3"/>
  <c r="L500" i="3"/>
  <c r="K500" i="3"/>
  <c r="L499" i="3"/>
  <c r="K499" i="3"/>
  <c r="L498" i="3"/>
  <c r="K498" i="3"/>
  <c r="L497" i="3"/>
  <c r="K497" i="3"/>
  <c r="L496" i="3"/>
  <c r="K496" i="3"/>
  <c r="L495" i="3"/>
  <c r="K495" i="3"/>
  <c r="L494" i="3"/>
  <c r="K494" i="3"/>
  <c r="L493" i="3"/>
  <c r="K493" i="3"/>
  <c r="L492" i="3"/>
  <c r="K492" i="3"/>
  <c r="L491" i="3"/>
  <c r="K491" i="3"/>
  <c r="L490" i="3"/>
  <c r="K490" i="3"/>
  <c r="L489" i="3"/>
  <c r="K489" i="3"/>
  <c r="L488" i="3"/>
  <c r="K488" i="3"/>
  <c r="L487" i="3"/>
  <c r="K487" i="3"/>
  <c r="L486" i="3"/>
  <c r="K486" i="3"/>
  <c r="L485" i="3"/>
  <c r="K485" i="3"/>
  <c r="L484" i="3"/>
  <c r="K484" i="3"/>
  <c r="L483" i="3"/>
  <c r="K483" i="3"/>
  <c r="L482" i="3"/>
  <c r="K482" i="3"/>
  <c r="L481" i="3"/>
  <c r="K481" i="3"/>
  <c r="L480" i="3"/>
  <c r="K480" i="3"/>
  <c r="L479" i="3"/>
  <c r="K479" i="3"/>
  <c r="L478" i="3"/>
  <c r="K478" i="3"/>
  <c r="L477" i="3"/>
  <c r="K477" i="3"/>
  <c r="L476" i="3"/>
  <c r="K476" i="3"/>
  <c r="L475" i="3"/>
  <c r="K475" i="3"/>
  <c r="L474" i="3"/>
  <c r="K474" i="3"/>
  <c r="L473" i="3"/>
  <c r="K473" i="3"/>
  <c r="L472" i="3"/>
  <c r="K472" i="3"/>
  <c r="L471" i="3"/>
  <c r="K471" i="3"/>
  <c r="L470" i="3"/>
  <c r="K470" i="3"/>
  <c r="L469" i="3"/>
  <c r="K469" i="3"/>
  <c r="L468" i="3"/>
  <c r="K468" i="3"/>
  <c r="L467" i="3"/>
  <c r="K467" i="3"/>
  <c r="L466" i="3"/>
  <c r="K466" i="3"/>
  <c r="L465" i="3"/>
  <c r="K465" i="3"/>
  <c r="L464" i="3"/>
  <c r="K464" i="3"/>
  <c r="L463" i="3"/>
  <c r="K463" i="3"/>
  <c r="L462" i="3"/>
  <c r="K462" i="3"/>
  <c r="L461" i="3"/>
  <c r="K461" i="3"/>
  <c r="L460" i="3"/>
  <c r="K460" i="3"/>
  <c r="L459" i="3"/>
  <c r="K459" i="3"/>
  <c r="L458" i="3"/>
  <c r="K458" i="3"/>
  <c r="L457" i="3"/>
  <c r="K457" i="3"/>
  <c r="L456" i="3"/>
  <c r="K456" i="3"/>
  <c r="L455" i="3"/>
  <c r="K455" i="3"/>
  <c r="L454" i="3"/>
  <c r="K454" i="3"/>
  <c r="L453" i="3"/>
  <c r="K453" i="3"/>
  <c r="L452" i="3"/>
  <c r="K452" i="3"/>
  <c r="L451" i="3"/>
  <c r="K451" i="3"/>
  <c r="L450" i="3"/>
  <c r="K450" i="3"/>
  <c r="L449" i="3"/>
  <c r="K449" i="3"/>
  <c r="L448" i="3"/>
  <c r="K448" i="3"/>
  <c r="L447" i="3"/>
  <c r="K447" i="3"/>
  <c r="L446" i="3"/>
  <c r="K446" i="3"/>
  <c r="L445" i="3"/>
  <c r="K445" i="3"/>
  <c r="L444" i="3"/>
  <c r="K444" i="3"/>
  <c r="L443" i="3"/>
  <c r="K443" i="3"/>
  <c r="L442" i="3"/>
  <c r="K442" i="3"/>
  <c r="L441" i="3"/>
  <c r="K441" i="3"/>
  <c r="L440" i="3"/>
  <c r="K440" i="3"/>
  <c r="L439" i="3"/>
  <c r="K439" i="3"/>
  <c r="L438" i="3"/>
  <c r="K438" i="3"/>
  <c r="L437" i="3"/>
  <c r="K437" i="3"/>
  <c r="L436" i="3"/>
  <c r="K436" i="3"/>
  <c r="L435" i="3"/>
  <c r="K435" i="3"/>
  <c r="L434" i="3"/>
  <c r="K434" i="3"/>
  <c r="L433" i="3"/>
  <c r="K433" i="3"/>
  <c r="L432" i="3"/>
  <c r="K432" i="3"/>
  <c r="L431" i="3"/>
  <c r="K431" i="3"/>
  <c r="L430" i="3"/>
  <c r="K430" i="3"/>
  <c r="L429" i="3"/>
  <c r="K429" i="3"/>
  <c r="L428" i="3"/>
  <c r="K428" i="3"/>
  <c r="L427" i="3"/>
  <c r="K427" i="3"/>
  <c r="L426" i="3"/>
  <c r="K426" i="3"/>
  <c r="L425" i="3"/>
  <c r="K425" i="3"/>
  <c r="L424" i="3"/>
  <c r="K424" i="3"/>
  <c r="L423" i="3"/>
  <c r="K423" i="3"/>
  <c r="L422" i="3"/>
  <c r="K422" i="3"/>
  <c r="L421" i="3"/>
  <c r="K421" i="3"/>
  <c r="L420" i="3"/>
  <c r="K420" i="3"/>
  <c r="L419" i="3"/>
  <c r="K419" i="3"/>
  <c r="L418" i="3"/>
  <c r="K418" i="3"/>
  <c r="L417" i="3"/>
  <c r="K417" i="3"/>
  <c r="L416" i="3"/>
  <c r="K416" i="3"/>
  <c r="L415" i="3"/>
  <c r="K415" i="3"/>
  <c r="L414" i="3"/>
  <c r="K414" i="3"/>
  <c r="L413" i="3"/>
  <c r="K413" i="3"/>
  <c r="L412" i="3"/>
  <c r="K412" i="3"/>
  <c r="L411" i="3"/>
  <c r="K411" i="3"/>
  <c r="L410" i="3"/>
  <c r="K410" i="3"/>
  <c r="L409" i="3"/>
  <c r="K409" i="3"/>
  <c r="L408" i="3"/>
  <c r="K408" i="3"/>
  <c r="L407" i="3"/>
  <c r="K407" i="3"/>
  <c r="L406" i="3"/>
  <c r="K406" i="3"/>
  <c r="L405" i="3"/>
  <c r="K405" i="3"/>
  <c r="L404" i="3"/>
  <c r="K404" i="3"/>
  <c r="L403" i="3"/>
  <c r="K403" i="3"/>
  <c r="L402" i="3"/>
  <c r="K402" i="3"/>
  <c r="L401" i="3"/>
  <c r="K401" i="3"/>
  <c r="L400" i="3"/>
  <c r="K400" i="3"/>
  <c r="L399" i="3"/>
  <c r="K399" i="3"/>
  <c r="L398" i="3"/>
  <c r="K398" i="3"/>
  <c r="L397" i="3"/>
  <c r="K397" i="3"/>
  <c r="L396" i="3"/>
  <c r="K396" i="3"/>
  <c r="L395" i="3"/>
  <c r="K395" i="3"/>
  <c r="L394" i="3"/>
  <c r="K394" i="3"/>
  <c r="L393" i="3"/>
  <c r="K393" i="3"/>
  <c r="L392" i="3"/>
  <c r="K392" i="3"/>
  <c r="L391" i="3"/>
  <c r="K391" i="3"/>
  <c r="L390" i="3"/>
  <c r="K390" i="3"/>
  <c r="L389" i="3"/>
  <c r="K389" i="3"/>
  <c r="L388" i="3"/>
  <c r="K388" i="3"/>
  <c r="L387" i="3"/>
  <c r="K387" i="3"/>
  <c r="L386" i="3"/>
  <c r="K386" i="3"/>
  <c r="L385" i="3"/>
  <c r="K385" i="3"/>
  <c r="L384" i="3"/>
  <c r="K384" i="3"/>
  <c r="L383" i="3"/>
  <c r="K383" i="3"/>
  <c r="L382" i="3"/>
  <c r="K382" i="3"/>
  <c r="L381" i="3"/>
  <c r="K381" i="3"/>
  <c r="L380" i="3"/>
  <c r="K380" i="3"/>
  <c r="L379" i="3"/>
  <c r="K379" i="3"/>
  <c r="L378" i="3"/>
  <c r="K378" i="3"/>
  <c r="L377" i="3"/>
  <c r="K377" i="3"/>
  <c r="L376" i="3"/>
  <c r="K376" i="3"/>
  <c r="L375" i="3"/>
  <c r="K375" i="3"/>
  <c r="L374" i="3"/>
  <c r="K374" i="3"/>
  <c r="L373" i="3"/>
  <c r="K373" i="3"/>
  <c r="L372" i="3"/>
  <c r="K372" i="3"/>
  <c r="L371" i="3"/>
  <c r="K371" i="3"/>
  <c r="L370" i="3"/>
  <c r="K370" i="3"/>
  <c r="L369" i="3"/>
  <c r="K369" i="3"/>
  <c r="L368" i="3"/>
  <c r="K368" i="3"/>
  <c r="L367" i="3"/>
  <c r="K367" i="3"/>
  <c r="L366" i="3"/>
  <c r="K366" i="3"/>
  <c r="L365" i="3"/>
  <c r="K365" i="3"/>
  <c r="L364" i="3"/>
  <c r="K364" i="3"/>
  <c r="L363" i="3"/>
  <c r="K363" i="3"/>
  <c r="L362" i="3"/>
  <c r="K362" i="3"/>
  <c r="L361" i="3"/>
  <c r="K361" i="3"/>
  <c r="L360" i="3"/>
  <c r="K360" i="3"/>
  <c r="L359" i="3"/>
  <c r="K359" i="3"/>
  <c r="L358" i="3"/>
  <c r="K358" i="3"/>
  <c r="L357" i="3"/>
  <c r="K357" i="3"/>
  <c r="L356" i="3"/>
  <c r="K356" i="3"/>
  <c r="L355" i="3"/>
  <c r="K355" i="3"/>
  <c r="L354" i="3"/>
  <c r="K354" i="3"/>
  <c r="L353" i="3"/>
  <c r="K353" i="3"/>
  <c r="L352" i="3"/>
  <c r="K352" i="3"/>
  <c r="L351" i="3"/>
  <c r="K351" i="3"/>
  <c r="L350" i="3"/>
  <c r="K350" i="3"/>
  <c r="L349" i="3"/>
  <c r="K349" i="3"/>
  <c r="L348" i="3"/>
  <c r="K348" i="3"/>
  <c r="L347" i="3"/>
  <c r="K347" i="3"/>
  <c r="L346" i="3"/>
  <c r="K346" i="3"/>
  <c r="L345" i="3"/>
  <c r="K345" i="3"/>
  <c r="L344" i="3"/>
  <c r="K344" i="3"/>
  <c r="L343" i="3"/>
  <c r="K343" i="3"/>
  <c r="L342" i="3"/>
  <c r="K342" i="3"/>
  <c r="L341" i="3"/>
  <c r="K341" i="3"/>
  <c r="L340" i="3"/>
  <c r="K340" i="3"/>
  <c r="L339" i="3"/>
  <c r="K339" i="3"/>
  <c r="L338" i="3"/>
  <c r="K338" i="3"/>
  <c r="L337" i="3"/>
  <c r="K337" i="3"/>
  <c r="L336" i="3"/>
  <c r="K336" i="3"/>
  <c r="L335" i="3"/>
  <c r="K335" i="3"/>
  <c r="L334" i="3"/>
  <c r="K334" i="3"/>
  <c r="L333" i="3"/>
  <c r="K333" i="3"/>
  <c r="L332" i="3"/>
  <c r="K332" i="3"/>
  <c r="L331" i="3"/>
  <c r="K331" i="3"/>
  <c r="L330" i="3"/>
  <c r="K330" i="3"/>
  <c r="L329" i="3"/>
  <c r="K329" i="3"/>
  <c r="L328" i="3"/>
  <c r="K328" i="3"/>
  <c r="L327" i="3"/>
  <c r="K327" i="3"/>
  <c r="L326" i="3"/>
  <c r="K326" i="3"/>
  <c r="L325" i="3"/>
  <c r="K325" i="3"/>
  <c r="L324" i="3"/>
  <c r="K324" i="3"/>
  <c r="L323" i="3"/>
  <c r="K323" i="3"/>
  <c r="L322" i="3"/>
  <c r="K322" i="3"/>
  <c r="L321" i="3"/>
  <c r="K321" i="3"/>
  <c r="L320" i="3"/>
  <c r="K320" i="3"/>
  <c r="L319" i="3"/>
  <c r="K319" i="3"/>
  <c r="L318" i="3"/>
  <c r="K318" i="3"/>
  <c r="L317" i="3"/>
  <c r="K317" i="3"/>
  <c r="L316" i="3"/>
  <c r="K316" i="3"/>
  <c r="L315" i="3"/>
  <c r="K315" i="3"/>
  <c r="L314" i="3"/>
  <c r="K314" i="3"/>
  <c r="L313" i="3"/>
  <c r="K313" i="3"/>
  <c r="L312" i="3"/>
  <c r="K312" i="3"/>
  <c r="L311" i="3"/>
  <c r="K311" i="3"/>
  <c r="L310" i="3"/>
  <c r="K310" i="3"/>
  <c r="L309" i="3"/>
  <c r="K309" i="3"/>
  <c r="L308" i="3"/>
  <c r="K308" i="3"/>
  <c r="L307" i="3"/>
  <c r="K307" i="3"/>
  <c r="L306" i="3"/>
  <c r="K306" i="3"/>
  <c r="L305" i="3"/>
  <c r="K305" i="3"/>
  <c r="L304" i="3"/>
  <c r="K304" i="3"/>
  <c r="L303" i="3"/>
  <c r="K303" i="3"/>
  <c r="L302" i="3"/>
  <c r="K302" i="3"/>
  <c r="L301" i="3"/>
  <c r="K301" i="3"/>
  <c r="L300" i="3"/>
  <c r="K300" i="3"/>
  <c r="L299" i="3"/>
  <c r="K299" i="3"/>
  <c r="L298" i="3"/>
  <c r="K298" i="3"/>
  <c r="L297" i="3"/>
  <c r="K297" i="3"/>
  <c r="L296" i="3"/>
  <c r="K296" i="3"/>
  <c r="L295" i="3"/>
  <c r="K295" i="3"/>
  <c r="L294" i="3"/>
  <c r="K294" i="3"/>
  <c r="L293" i="3"/>
  <c r="K293" i="3"/>
  <c r="L292" i="3"/>
  <c r="K292" i="3"/>
  <c r="L291" i="3"/>
  <c r="K291" i="3"/>
  <c r="L290" i="3"/>
  <c r="K290" i="3"/>
  <c r="L289" i="3"/>
  <c r="K289" i="3"/>
  <c r="L288" i="3"/>
  <c r="K288" i="3"/>
  <c r="L287" i="3"/>
  <c r="K287" i="3"/>
  <c r="L286" i="3"/>
  <c r="K286" i="3"/>
  <c r="L285" i="3"/>
  <c r="K285" i="3"/>
  <c r="L284" i="3"/>
  <c r="K284" i="3"/>
  <c r="L283" i="3"/>
  <c r="K283" i="3"/>
  <c r="L282" i="3"/>
  <c r="K282" i="3"/>
  <c r="L281" i="3"/>
  <c r="K281" i="3"/>
  <c r="L280" i="3"/>
  <c r="K280" i="3"/>
  <c r="L279" i="3"/>
  <c r="K279" i="3"/>
  <c r="L278" i="3"/>
  <c r="K278" i="3"/>
  <c r="L277" i="3"/>
  <c r="K277" i="3"/>
  <c r="L276" i="3"/>
  <c r="K276" i="3"/>
  <c r="L275" i="3"/>
  <c r="K275" i="3"/>
  <c r="L274" i="3"/>
  <c r="K274" i="3"/>
  <c r="L273" i="3"/>
  <c r="K273" i="3"/>
  <c r="L272" i="3"/>
  <c r="K272" i="3"/>
  <c r="L271" i="3"/>
  <c r="K271" i="3"/>
  <c r="L270" i="3"/>
  <c r="K270" i="3"/>
  <c r="L269" i="3"/>
  <c r="K269" i="3"/>
  <c r="L268" i="3"/>
  <c r="K268" i="3"/>
  <c r="L267" i="3"/>
  <c r="K267" i="3"/>
  <c r="L266" i="3"/>
  <c r="K266" i="3"/>
  <c r="L265" i="3"/>
  <c r="K265" i="3"/>
  <c r="L264" i="3"/>
  <c r="K264" i="3"/>
  <c r="L263" i="3"/>
  <c r="K263" i="3"/>
  <c r="L262" i="3"/>
  <c r="K262" i="3"/>
  <c r="L261" i="3"/>
  <c r="K261" i="3"/>
  <c r="L260" i="3"/>
  <c r="K260" i="3"/>
  <c r="L259" i="3"/>
  <c r="K259" i="3"/>
  <c r="L258" i="3"/>
  <c r="K258" i="3"/>
  <c r="L257" i="3"/>
  <c r="K257" i="3"/>
  <c r="L256" i="3"/>
  <c r="K256" i="3"/>
  <c r="L255" i="3"/>
  <c r="K255" i="3"/>
  <c r="L254" i="3"/>
  <c r="K254" i="3"/>
  <c r="L253" i="3"/>
  <c r="K253" i="3"/>
  <c r="L252" i="3"/>
  <c r="K252" i="3"/>
  <c r="L251" i="3"/>
  <c r="K251" i="3"/>
  <c r="L250" i="3"/>
  <c r="K250" i="3"/>
  <c r="L249" i="3"/>
  <c r="K249" i="3"/>
  <c r="L248" i="3"/>
  <c r="K248" i="3"/>
  <c r="L247" i="3"/>
  <c r="K247" i="3"/>
  <c r="L246" i="3"/>
  <c r="K246" i="3"/>
  <c r="L245" i="3"/>
  <c r="K245" i="3"/>
  <c r="L244" i="3"/>
  <c r="K244" i="3"/>
  <c r="L243" i="3"/>
  <c r="K243" i="3"/>
  <c r="L242" i="3"/>
  <c r="K242" i="3"/>
  <c r="L241" i="3"/>
  <c r="K241" i="3"/>
  <c r="L240" i="3"/>
  <c r="K240" i="3"/>
  <c r="L239" i="3"/>
  <c r="K239" i="3"/>
  <c r="L238" i="3"/>
  <c r="K238" i="3"/>
  <c r="L237" i="3"/>
  <c r="K237" i="3"/>
  <c r="L236" i="3"/>
  <c r="K236" i="3"/>
  <c r="L235" i="3"/>
  <c r="K235" i="3"/>
  <c r="L234" i="3"/>
  <c r="K234" i="3"/>
  <c r="L233" i="3"/>
  <c r="K233" i="3"/>
  <c r="L232" i="3"/>
  <c r="K232" i="3"/>
  <c r="L231" i="3"/>
  <c r="K231" i="3"/>
  <c r="L230" i="3"/>
  <c r="K230" i="3"/>
  <c r="L229" i="3"/>
  <c r="K229" i="3"/>
  <c r="L228" i="3"/>
  <c r="K228" i="3"/>
  <c r="L227" i="3"/>
  <c r="K227" i="3"/>
  <c r="L226" i="3"/>
  <c r="K226" i="3"/>
  <c r="L225" i="3"/>
  <c r="K225" i="3"/>
  <c r="L224" i="3"/>
  <c r="K224" i="3"/>
  <c r="L223" i="3"/>
  <c r="K223" i="3"/>
  <c r="L222" i="3"/>
  <c r="K222" i="3"/>
  <c r="L221" i="3"/>
  <c r="K221" i="3"/>
  <c r="L220" i="3"/>
  <c r="K220" i="3"/>
  <c r="L219" i="3"/>
  <c r="K219" i="3"/>
  <c r="L218" i="3"/>
  <c r="K218" i="3"/>
  <c r="L217" i="3"/>
  <c r="K217" i="3"/>
  <c r="L216" i="3"/>
  <c r="K216" i="3"/>
  <c r="L215" i="3"/>
  <c r="K215" i="3"/>
  <c r="L214" i="3"/>
  <c r="K214" i="3"/>
  <c r="L213" i="3"/>
  <c r="K213" i="3"/>
  <c r="L212" i="3"/>
  <c r="K212" i="3"/>
  <c r="L211" i="3"/>
  <c r="K211" i="3"/>
  <c r="L210" i="3"/>
  <c r="K210" i="3"/>
  <c r="L209" i="3"/>
  <c r="K209" i="3"/>
  <c r="L208" i="3"/>
  <c r="K208" i="3"/>
  <c r="L207" i="3"/>
  <c r="K207" i="3"/>
  <c r="L206" i="3"/>
  <c r="K206" i="3"/>
  <c r="L205" i="3"/>
  <c r="K205" i="3"/>
  <c r="L204" i="3"/>
  <c r="K204" i="3"/>
  <c r="L203" i="3"/>
  <c r="K203" i="3"/>
  <c r="L202" i="3"/>
  <c r="K202" i="3"/>
  <c r="L201" i="3"/>
  <c r="K201" i="3"/>
  <c r="L200" i="3"/>
  <c r="K200" i="3"/>
  <c r="L199" i="3"/>
  <c r="K199" i="3"/>
  <c r="L198" i="3"/>
  <c r="K198" i="3"/>
  <c r="L197" i="3"/>
  <c r="K197" i="3"/>
  <c r="L196" i="3"/>
  <c r="K196" i="3"/>
  <c r="L195" i="3"/>
  <c r="K195" i="3"/>
  <c r="L194" i="3"/>
  <c r="K194" i="3"/>
  <c r="L193" i="3"/>
  <c r="K193" i="3"/>
  <c r="L192" i="3"/>
  <c r="K192" i="3"/>
  <c r="L191" i="3"/>
  <c r="K191" i="3"/>
  <c r="L190" i="3"/>
  <c r="K190" i="3"/>
  <c r="L189" i="3"/>
  <c r="K189" i="3"/>
  <c r="L188" i="3"/>
  <c r="K188" i="3"/>
  <c r="L187" i="3"/>
  <c r="K187" i="3"/>
  <c r="L186" i="3"/>
  <c r="K186" i="3"/>
  <c r="L185" i="3"/>
  <c r="K185" i="3"/>
  <c r="L184" i="3"/>
  <c r="K184" i="3"/>
  <c r="L183" i="3"/>
  <c r="K183" i="3"/>
  <c r="L182" i="3"/>
  <c r="K182" i="3"/>
  <c r="L181" i="3"/>
  <c r="K181" i="3"/>
  <c r="L180" i="3"/>
  <c r="K180" i="3"/>
  <c r="L179" i="3"/>
  <c r="K179" i="3"/>
  <c r="L178" i="3"/>
  <c r="K178" i="3"/>
  <c r="L177" i="3"/>
  <c r="K177" i="3"/>
  <c r="L176" i="3"/>
  <c r="K176" i="3"/>
  <c r="L175" i="3"/>
  <c r="K175" i="3"/>
  <c r="L174" i="3"/>
  <c r="K174" i="3"/>
  <c r="L173" i="3"/>
  <c r="K173" i="3"/>
  <c r="L172" i="3"/>
  <c r="K172" i="3"/>
  <c r="L171" i="3"/>
  <c r="K171" i="3"/>
  <c r="L170" i="3"/>
  <c r="K170" i="3"/>
  <c r="L169" i="3"/>
  <c r="K169" i="3"/>
  <c r="L168" i="3"/>
  <c r="K168" i="3"/>
  <c r="L167" i="3"/>
  <c r="K167" i="3"/>
  <c r="L166" i="3"/>
  <c r="K166" i="3"/>
  <c r="L165" i="3"/>
  <c r="K165" i="3"/>
  <c r="L164" i="3"/>
  <c r="K164" i="3"/>
  <c r="L163" i="3"/>
  <c r="K163" i="3"/>
  <c r="L162" i="3"/>
  <c r="K162" i="3"/>
  <c r="L161" i="3"/>
  <c r="K161" i="3"/>
  <c r="L160" i="3"/>
  <c r="K160" i="3"/>
  <c r="L159" i="3"/>
  <c r="K159" i="3"/>
  <c r="L158" i="3"/>
  <c r="K158" i="3"/>
  <c r="L157" i="3"/>
  <c r="K157" i="3"/>
  <c r="L156" i="3"/>
  <c r="K156" i="3"/>
  <c r="L155" i="3"/>
  <c r="K155" i="3"/>
  <c r="L154" i="3"/>
  <c r="K154" i="3"/>
  <c r="L153" i="3"/>
  <c r="K153" i="3"/>
  <c r="L152" i="3"/>
  <c r="K152" i="3"/>
  <c r="L151" i="3"/>
  <c r="K151" i="3"/>
  <c r="L150" i="3"/>
  <c r="K150" i="3"/>
  <c r="L149" i="3"/>
  <c r="K149" i="3"/>
  <c r="L148" i="3"/>
  <c r="K148" i="3"/>
  <c r="L147" i="3"/>
  <c r="K147" i="3"/>
  <c r="L146" i="3"/>
  <c r="K146" i="3"/>
  <c r="L145" i="3"/>
  <c r="K145" i="3"/>
  <c r="L144" i="3"/>
  <c r="K144" i="3"/>
  <c r="L143" i="3"/>
  <c r="K143" i="3"/>
  <c r="L142" i="3"/>
  <c r="K142" i="3"/>
  <c r="L141" i="3"/>
  <c r="K141" i="3"/>
  <c r="L140" i="3"/>
  <c r="K140" i="3"/>
  <c r="L139" i="3"/>
  <c r="K139" i="3"/>
  <c r="L138" i="3"/>
  <c r="K138" i="3"/>
  <c r="L137" i="3"/>
  <c r="K137" i="3"/>
  <c r="L136" i="3"/>
  <c r="K136" i="3"/>
  <c r="L135" i="3"/>
  <c r="K135" i="3"/>
  <c r="L134" i="3"/>
  <c r="K134" i="3"/>
  <c r="L133" i="3"/>
  <c r="K133" i="3"/>
  <c r="L132" i="3"/>
  <c r="K132" i="3"/>
  <c r="L131" i="3"/>
  <c r="K131" i="3"/>
  <c r="L130" i="3"/>
  <c r="K130" i="3"/>
  <c r="L129" i="3"/>
  <c r="K129" i="3"/>
  <c r="L128" i="3"/>
  <c r="K128" i="3"/>
  <c r="L127" i="3"/>
  <c r="K127" i="3"/>
  <c r="L126" i="3"/>
  <c r="K126" i="3"/>
  <c r="L125" i="3"/>
  <c r="K125" i="3"/>
  <c r="L124" i="3"/>
  <c r="K124" i="3"/>
  <c r="L123" i="3"/>
  <c r="K123" i="3"/>
  <c r="L122" i="3"/>
  <c r="K122" i="3"/>
  <c r="L121" i="3"/>
  <c r="K121" i="3"/>
  <c r="L120" i="3"/>
  <c r="K120" i="3"/>
  <c r="L119" i="3"/>
  <c r="K119" i="3"/>
  <c r="L118" i="3"/>
  <c r="K118" i="3"/>
  <c r="L117" i="3"/>
  <c r="K117" i="3"/>
  <c r="L116" i="3"/>
  <c r="K116" i="3"/>
  <c r="L115" i="3"/>
  <c r="K115" i="3"/>
  <c r="L114" i="3"/>
  <c r="K114" i="3"/>
  <c r="L113" i="3"/>
  <c r="K113" i="3"/>
  <c r="L112" i="3"/>
  <c r="K112" i="3"/>
  <c r="L111" i="3"/>
  <c r="K111" i="3"/>
  <c r="L110" i="3"/>
  <c r="K110" i="3"/>
  <c r="L109" i="3"/>
  <c r="K109" i="3"/>
  <c r="L108" i="3"/>
  <c r="K108" i="3"/>
  <c r="L107" i="3"/>
  <c r="K107" i="3"/>
  <c r="L106" i="3"/>
  <c r="K106" i="3"/>
  <c r="L105" i="3"/>
  <c r="K105" i="3"/>
  <c r="L104" i="3"/>
  <c r="K104" i="3"/>
  <c r="L103" i="3"/>
  <c r="K103" i="3"/>
  <c r="L102" i="3"/>
  <c r="K102" i="3"/>
  <c r="L101" i="3"/>
  <c r="K101" i="3"/>
  <c r="L100" i="3"/>
  <c r="K100" i="3"/>
  <c r="L99" i="3"/>
  <c r="K99" i="3"/>
  <c r="L98" i="3"/>
  <c r="K98" i="3"/>
  <c r="L97" i="3"/>
  <c r="K97" i="3"/>
  <c r="L96" i="3"/>
  <c r="K96" i="3"/>
  <c r="L95" i="3"/>
  <c r="K95" i="3"/>
  <c r="L94" i="3"/>
  <c r="K94" i="3"/>
  <c r="L93" i="3"/>
  <c r="K93" i="3"/>
  <c r="L92" i="3"/>
  <c r="K92" i="3"/>
  <c r="L91" i="3"/>
  <c r="K91" i="3"/>
  <c r="L90" i="3"/>
  <c r="K90" i="3"/>
  <c r="L89" i="3"/>
  <c r="K89" i="3"/>
  <c r="L88" i="3"/>
  <c r="K88" i="3"/>
  <c r="L87" i="3"/>
  <c r="K87" i="3"/>
  <c r="L86" i="3"/>
  <c r="K86" i="3"/>
  <c r="L85" i="3"/>
  <c r="K85" i="3"/>
  <c r="L84" i="3"/>
  <c r="K84" i="3"/>
  <c r="L83" i="3"/>
  <c r="K83" i="3"/>
  <c r="L82" i="3"/>
  <c r="K82" i="3"/>
  <c r="L81" i="3"/>
  <c r="K81" i="3"/>
  <c r="L80" i="3"/>
  <c r="K80" i="3"/>
  <c r="L79" i="3"/>
  <c r="K79" i="3"/>
  <c r="L78" i="3"/>
  <c r="K78" i="3"/>
  <c r="L77" i="3"/>
  <c r="K77" i="3"/>
  <c r="L76" i="3"/>
  <c r="K76" i="3"/>
  <c r="L75" i="3"/>
  <c r="K75" i="3"/>
  <c r="L74" i="3"/>
  <c r="K74" i="3"/>
  <c r="L73" i="3"/>
  <c r="K73" i="3"/>
  <c r="L72" i="3"/>
  <c r="K72" i="3"/>
  <c r="L71" i="3"/>
  <c r="K71" i="3"/>
  <c r="L70" i="3"/>
  <c r="K70" i="3"/>
  <c r="L69" i="3"/>
  <c r="K69" i="3"/>
  <c r="L68" i="3"/>
  <c r="K68" i="3"/>
  <c r="L67" i="3"/>
  <c r="K67" i="3"/>
  <c r="L66" i="3"/>
  <c r="K66" i="3"/>
  <c r="L65" i="3"/>
  <c r="K65" i="3"/>
  <c r="L64" i="3"/>
  <c r="K64" i="3"/>
  <c r="L63" i="3"/>
  <c r="K63" i="3"/>
  <c r="L62" i="3"/>
  <c r="K62" i="3"/>
  <c r="L61" i="3"/>
  <c r="K61" i="3"/>
  <c r="L60" i="3"/>
  <c r="K60" i="3"/>
  <c r="L59" i="3"/>
  <c r="K59" i="3"/>
  <c r="L58" i="3"/>
  <c r="K58" i="3"/>
  <c r="L57" i="3"/>
  <c r="K57" i="3"/>
  <c r="L56" i="3"/>
  <c r="K56" i="3"/>
  <c r="L55" i="3"/>
  <c r="K55" i="3"/>
  <c r="L54" i="3"/>
  <c r="K54" i="3"/>
  <c r="L53" i="3"/>
  <c r="K53" i="3"/>
  <c r="L52" i="3"/>
  <c r="K52" i="3"/>
  <c r="L51" i="3"/>
  <c r="K51" i="3"/>
  <c r="L50" i="3"/>
  <c r="K50" i="3"/>
  <c r="L49" i="3"/>
  <c r="K49" i="3"/>
  <c r="L48" i="3"/>
  <c r="K48" i="3"/>
  <c r="L47" i="3"/>
  <c r="K47" i="3"/>
  <c r="L46" i="3"/>
  <c r="K46" i="3"/>
  <c r="L45" i="3"/>
  <c r="K45" i="3"/>
  <c r="L44" i="3"/>
  <c r="K44" i="3"/>
  <c r="L43" i="3"/>
  <c r="K43" i="3"/>
  <c r="L42" i="3"/>
  <c r="K42" i="3"/>
  <c r="L41" i="3"/>
  <c r="K41" i="3"/>
  <c r="L40" i="3"/>
  <c r="K40" i="3"/>
  <c r="L39" i="3"/>
  <c r="K39" i="3"/>
  <c r="L38" i="3"/>
  <c r="K38" i="3"/>
  <c r="L37" i="3"/>
  <c r="K37" i="3"/>
  <c r="L36" i="3"/>
  <c r="K36" i="3"/>
  <c r="L35" i="3"/>
  <c r="K35" i="3"/>
  <c r="L34" i="3"/>
  <c r="K34" i="3"/>
  <c r="L33" i="3"/>
  <c r="K33" i="3"/>
  <c r="L32" i="3"/>
  <c r="K32" i="3"/>
  <c r="L31" i="3"/>
  <c r="K31" i="3"/>
  <c r="L30" i="3"/>
  <c r="K30" i="3"/>
  <c r="L29" i="3"/>
  <c r="K29" i="3"/>
  <c r="L28" i="3"/>
  <c r="K28" i="3"/>
  <c r="L27" i="3"/>
  <c r="K27" i="3"/>
  <c r="L26" i="3"/>
  <c r="K26" i="3"/>
  <c r="L25" i="3"/>
  <c r="K25" i="3"/>
  <c r="L24" i="3"/>
  <c r="K24" i="3"/>
  <c r="L23" i="3"/>
  <c r="K23" i="3"/>
  <c r="L22" i="3"/>
  <c r="K22" i="3"/>
  <c r="L21" i="3"/>
  <c r="K21" i="3"/>
  <c r="L20" i="3"/>
  <c r="K20" i="3"/>
  <c r="L19" i="3"/>
  <c r="K19" i="3"/>
  <c r="L18" i="3"/>
  <c r="K18" i="3"/>
  <c r="L17" i="3"/>
  <c r="K17" i="3"/>
  <c r="L16" i="3"/>
  <c r="K16" i="3"/>
  <c r="L15" i="3"/>
  <c r="K15" i="3"/>
  <c r="L14" i="3"/>
  <c r="K14" i="3"/>
  <c r="L13" i="3"/>
  <c r="K13" i="3"/>
  <c r="L12" i="3"/>
  <c r="K12" i="3"/>
  <c r="L11" i="3"/>
  <c r="K11" i="3"/>
  <c r="L10" i="3"/>
  <c r="K10" i="3"/>
  <c r="L3" i="3"/>
  <c r="L4" i="3"/>
  <c r="L5" i="3"/>
  <c r="L6" i="3"/>
  <c r="L7" i="3"/>
  <c r="L8" i="3"/>
  <c r="L9" i="3"/>
  <c r="K3" i="3"/>
  <c r="K4" i="3"/>
  <c r="K5" i="3"/>
  <c r="K6" i="3"/>
  <c r="K7" i="3"/>
  <c r="K8" i="3"/>
  <c r="K9" i="3"/>
  <c r="B10" i="3"/>
  <c r="B10" i="4"/>
  <c r="C24" i="5"/>
  <c r="C22" i="5"/>
</calcChain>
</file>

<file path=xl/sharedStrings.xml><?xml version="1.0" encoding="utf-8"?>
<sst xmlns="http://schemas.openxmlformats.org/spreadsheetml/2006/main" count="853" uniqueCount="76">
  <si>
    <t>UTILITY NO INSURANCE</t>
  </si>
  <si>
    <t>UTILITY WITH INSURANCE</t>
  </si>
  <si>
    <t>YEAR</t>
  </si>
  <si>
    <t>Key Parameters</t>
  </si>
  <si>
    <t>Risk Aversion</t>
  </si>
  <si>
    <t>Off-farm Income</t>
  </si>
  <si>
    <t>Expected Well-being without insurance</t>
  </si>
  <si>
    <t>Expected Well-being with Insurance</t>
  </si>
  <si>
    <t>YIELD (MT/HA)</t>
  </si>
  <si>
    <t>Farm income</t>
  </si>
  <si>
    <t>Labor on farms</t>
  </si>
  <si>
    <t>Non-farm work</t>
  </si>
  <si>
    <t>Own business income</t>
  </si>
  <si>
    <t>Remittances</t>
  </si>
  <si>
    <t>Farm income (excluding labor on farms)</t>
  </si>
  <si>
    <t>Total non-farm income</t>
  </si>
  <si>
    <t>Rural</t>
  </si>
  <si>
    <t>Urban</t>
  </si>
  <si>
    <t>Monthly</t>
  </si>
  <si>
    <t>Annual</t>
  </si>
  <si>
    <t>Yield (MT/HA), Southern Province (1987-2015)</t>
  </si>
  <si>
    <t>Median</t>
  </si>
  <si>
    <t>INDEX VALUE (%)</t>
  </si>
  <si>
    <t>Mean</t>
  </si>
  <si>
    <t>Rural, farm income per HA</t>
  </si>
  <si>
    <t>Rural, total farm income</t>
  </si>
  <si>
    <t>Assumption</t>
  </si>
  <si>
    <t>Market price of insurance</t>
  </si>
  <si>
    <t>(calculated automatically)</t>
  </si>
  <si>
    <t>FARM INCOME (local currency)</t>
  </si>
  <si>
    <t>INSURANCE PAYMENTS (local currency)</t>
  </si>
  <si>
    <t>Enter amount in local currency</t>
  </si>
  <si>
    <t>Enter full price in local currency</t>
  </si>
  <si>
    <t>UNIT</t>
  </si>
  <si>
    <t>Source: Report provided by Agricultural Research Institute</t>
  </si>
  <si>
    <t>Data from a nationally-representative survey</t>
  </si>
  <si>
    <t>Nationally</t>
  </si>
  <si>
    <t>Source: Government survey, 2015</t>
  </si>
  <si>
    <t>Smallholder income diversification nationally (2015)</t>
  </si>
  <si>
    <t>Average HH income in region ABC (2015)</t>
  </si>
  <si>
    <t>Average rural HH income attributed to farming in region ABC (2015)</t>
  </si>
  <si>
    <t>Source: Ministry of Agriculture</t>
  </si>
  <si>
    <t>3.5 HA is the average cultivated plot size among smallholder farmers in the area</t>
  </si>
  <si>
    <t>Source: Agricultural Research Institute</t>
  </si>
  <si>
    <t>Average income from farming, region ABC per MT</t>
  </si>
  <si>
    <t xml:space="preserve"> </t>
  </si>
  <si>
    <t>UNIT (Village)</t>
  </si>
  <si>
    <t>Village 1</t>
  </si>
  <si>
    <t>Village 2</t>
  </si>
  <si>
    <t>Village 3</t>
  </si>
  <si>
    <t>Village 4</t>
  </si>
  <si>
    <t>Village 5</t>
  </si>
  <si>
    <t>Village 6</t>
  </si>
  <si>
    <t>Village 7</t>
  </si>
  <si>
    <t>Village 8</t>
  </si>
  <si>
    <t>Village 9</t>
  </si>
  <si>
    <t>Village 10</t>
  </si>
  <si>
    <t>Village 11</t>
  </si>
  <si>
    <t>Village 12</t>
  </si>
  <si>
    <t>Village 13</t>
  </si>
  <si>
    <t>Village 14</t>
  </si>
  <si>
    <t>Village 15</t>
  </si>
  <si>
    <t>Village 16</t>
  </si>
  <si>
    <t>Village 17</t>
  </si>
  <si>
    <t>Village 18</t>
  </si>
  <si>
    <t>Village 19</t>
  </si>
  <si>
    <t>Village 20</t>
  </si>
  <si>
    <t>Village 21</t>
  </si>
  <si>
    <t>Village 22</t>
  </si>
  <si>
    <t>Village 23</t>
  </si>
  <si>
    <t>Village 24</t>
  </si>
  <si>
    <t>Village 25</t>
  </si>
  <si>
    <t>Village 26</t>
  </si>
  <si>
    <t>Village 27</t>
  </si>
  <si>
    <t>"Minimum Quality Standard" Results</t>
  </si>
  <si>
    <t>Contract Passes MQS?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</si>
</sst>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
    <numFmt numFmtId="166" formatCode="0.0000"/>
    <numFmt numFmtId="167" formatCode="0.0000%"/>
  </numFmts>
  <fonts count="18" x14ac:knownFonts="1">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i/>
      <sz val="11"/>
      <color theme="1"/>
      <name val="Calibri"/>
      <scheme val="minor"/>
    </font>
    <font>
      <i/>
      <u/>
      <sz val="11"/>
      <color theme="10"/>
      <name val="Calibri"/>
      <scheme val="minor"/>
    </font>
    <font>
      <i/>
      <sz val="11"/>
      <color rgb="FF000000"/>
      <name val="Calibri"/>
      <scheme val="minor"/>
    </font>
    <font>
      <sz val="11"/>
      <color theme="1"/>
      <name val="Avenir Light"/>
    </font>
    <font>
      <b/>
      <sz val="11"/>
      <color theme="1"/>
      <name val="Avenir Light"/>
    </font>
    <font>
      <sz val="10"/>
      <color theme="1"/>
      <name val="Avenir Light"/>
    </font>
    <font>
      <b/>
      <sz val="13"/>
      <color theme="1"/>
      <name val="Avenir Light"/>
    </font>
    <font>
      <i/>
      <sz val="11"/>
      <color theme="1"/>
      <name val="Avenir Light"/>
    </font>
    <font>
      <b/>
      <sz val="13"/>
      <color theme="0"/>
      <name val="Avenir Light"/>
    </font>
    <font>
      <i/>
      <sz val="13"/>
      <color theme="0"/>
      <name val="Avenir Light"/>
    </font>
    <font>
      <sz val="8"/>
      <name val="Calibri"/>
      <family val="2"/>
      <scheme val="minor"/>
    </font>
    <font>
      <i/>
      <sz val="11"/>
      <color theme="1"/>
      <name val="Calibri"/>
      <family val="2"/>
      <scheme val="minor"/>
    </font>
    <font>
      <sz val="11"/>
      <color rgb="FF000000"/>
      <name val="Calibri"/>
      <family val="2"/>
      <scheme val="minor"/>
    </font>
    <font>
      <i/>
      <sz val="11"/>
      <color rgb="FF00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medium">
        <color theme="3"/>
      </left>
      <right style="medium">
        <color theme="3"/>
      </right>
      <top style="medium">
        <color theme="3"/>
      </top>
      <bottom style="medium">
        <color theme="3"/>
      </bottom>
      <diagonal/>
    </border>
  </borders>
  <cellStyleXfs count="198">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46">
    <xf numFmtId="0" fontId="0" fillId="0" borderId="0" xfId="0"/>
    <xf numFmtId="165" fontId="0" fillId="0" borderId="0" xfId="0" applyNumberFormat="1"/>
    <xf numFmtId="0" fontId="0" fillId="2" borderId="0" xfId="0" applyFill="1"/>
    <xf numFmtId="0" fontId="4" fillId="0" borderId="0" xfId="0" applyFont="1"/>
    <xf numFmtId="4" fontId="0" fillId="0" borderId="0" xfId="0" applyNumberFormat="1"/>
    <xf numFmtId="0" fontId="0" fillId="3" borderId="0" xfId="0" applyFill="1"/>
    <xf numFmtId="0" fontId="5" fillId="0" borderId="0" xfId="183" applyFont="1"/>
    <xf numFmtId="0" fontId="1" fillId="2" borderId="0" xfId="0" applyFont="1" applyFill="1"/>
    <xf numFmtId="0" fontId="6" fillId="0" borderId="0" xfId="0" applyFont="1"/>
    <xf numFmtId="0" fontId="1" fillId="3" borderId="0" xfId="0" applyFont="1" applyFill="1"/>
    <xf numFmtId="0" fontId="7" fillId="0" borderId="0" xfId="0" applyFont="1" applyBorder="1"/>
    <xf numFmtId="0" fontId="8" fillId="0" borderId="0" xfId="0" applyFont="1" applyBorder="1"/>
    <xf numFmtId="0" fontId="8" fillId="0" borderId="0" xfId="0" applyFont="1" applyBorder="1" applyAlignment="1">
      <alignment wrapText="1"/>
    </xf>
    <xf numFmtId="0" fontId="10" fillId="0" borderId="0" xfId="0" applyFont="1" applyFill="1" applyBorder="1"/>
    <xf numFmtId="0" fontId="7" fillId="0" borderId="0" xfId="0" applyFont="1" applyFill="1" applyBorder="1"/>
    <xf numFmtId="0" fontId="11" fillId="0" borderId="0" xfId="0" applyFont="1" applyFill="1" applyBorder="1"/>
    <xf numFmtId="0" fontId="9" fillId="0" borderId="0" xfId="0" applyFont="1" applyBorder="1" applyAlignment="1">
      <alignment wrapText="1"/>
    </xf>
    <xf numFmtId="0" fontId="9" fillId="0" borderId="0" xfId="0" applyFont="1" applyBorder="1"/>
    <xf numFmtId="166" fontId="9" fillId="0" borderId="0" xfId="0" applyNumberFormat="1" applyFont="1" applyBorder="1"/>
    <xf numFmtId="10" fontId="9" fillId="0" borderId="0" xfId="0" applyNumberFormat="1" applyFont="1" applyBorder="1"/>
    <xf numFmtId="0" fontId="7" fillId="2" borderId="0" xfId="0" applyFont="1" applyFill="1" applyBorder="1"/>
    <xf numFmtId="0" fontId="11" fillId="2" borderId="0" xfId="0" applyFont="1" applyFill="1" applyBorder="1"/>
    <xf numFmtId="0" fontId="8" fillId="0" borderId="0" xfId="0" applyFont="1" applyFill="1" applyBorder="1"/>
    <xf numFmtId="0" fontId="11" fillId="0" borderId="0" xfId="0" applyFont="1" applyBorder="1"/>
    <xf numFmtId="0" fontId="12" fillId="4" borderId="0" xfId="0" applyFont="1" applyFill="1" applyBorder="1"/>
    <xf numFmtId="0" fontId="12" fillId="4" borderId="0" xfId="0" applyFont="1" applyFill="1" applyBorder="1" applyAlignment="1">
      <alignment horizontal="center"/>
    </xf>
    <xf numFmtId="0" fontId="13" fillId="4" borderId="0" xfId="0" applyFont="1" applyFill="1" applyBorder="1"/>
    <xf numFmtId="166" fontId="11" fillId="0" borderId="0" xfId="0" applyNumberFormat="1" applyFont="1" applyBorder="1"/>
    <xf numFmtId="166" fontId="7" fillId="0" borderId="0" xfId="0" applyNumberFormat="1" applyFont="1" applyBorder="1"/>
    <xf numFmtId="0" fontId="11" fillId="0" borderId="0" xfId="0" applyFont="1" applyBorder="1" applyAlignment="1">
      <alignment wrapText="1"/>
    </xf>
    <xf numFmtId="0" fontId="7" fillId="0" borderId="0" xfId="0" applyFont="1" applyBorder="1" applyAlignment="1">
      <alignment wrapText="1"/>
    </xf>
    <xf numFmtId="166" fontId="9" fillId="0" borderId="0" xfId="0" applyNumberFormat="1" applyFont="1" applyFill="1" applyBorder="1" applyAlignment="1">
      <alignment horizontal="right" wrapText="1"/>
    </xf>
    <xf numFmtId="166" fontId="9" fillId="0" borderId="0" xfId="0" applyNumberFormat="1" applyFont="1" applyFill="1" applyBorder="1" applyAlignment="1">
      <alignment wrapText="1"/>
    </xf>
    <xf numFmtId="0" fontId="7" fillId="5" borderId="1" xfId="0" applyFont="1" applyFill="1" applyBorder="1"/>
    <xf numFmtId="0" fontId="8" fillId="6" borderId="0" xfId="0" applyFont="1" applyFill="1" applyBorder="1" applyAlignment="1">
      <alignment wrapText="1"/>
    </xf>
    <xf numFmtId="164" fontId="7" fillId="6" borderId="0" xfId="0" applyNumberFormat="1" applyFont="1" applyFill="1" applyBorder="1"/>
    <xf numFmtId="0" fontId="7" fillId="6" borderId="0" xfId="0" applyFont="1" applyFill="1" applyBorder="1"/>
    <xf numFmtId="167" fontId="7" fillId="2" borderId="0" xfId="0" applyNumberFormat="1" applyFont="1" applyFill="1" applyBorder="1"/>
    <xf numFmtId="0" fontId="2" fillId="0" borderId="0" xfId="183"/>
    <xf numFmtId="0" fontId="8" fillId="0" borderId="0" xfId="0" applyFont="1" applyFill="1" applyBorder="1" applyAlignment="1">
      <alignment wrapText="1"/>
    </xf>
    <xf numFmtId="166" fontId="9" fillId="0" borderId="0" xfId="0" applyNumberFormat="1" applyFont="1" applyFill="1" applyBorder="1"/>
    <xf numFmtId="0" fontId="15" fillId="0" borderId="0" xfId="0" applyFont="1"/>
    <xf numFmtId="0" fontId="15" fillId="0" borderId="0" xfId="0" applyFont="1" applyAlignment="1"/>
    <xf numFmtId="0" fontId="16" fillId="0" borderId="0" xfId="0" applyFont="1"/>
    <xf numFmtId="0" fontId="17" fillId="0" borderId="0" xfId="0" applyFont="1"/>
    <xf numFmtId="1" fontId="9" fillId="0" borderId="0" xfId="0" applyNumberFormat="1" applyFont="1" applyFill="1" applyBorder="1"/>
  </cellXfs>
  <cellStyles count="19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0</xdr:col>
      <xdr:colOff>76200</xdr:colOff>
      <xdr:row>10</xdr:row>
      <xdr:rowOff>165100</xdr:rowOff>
    </xdr:from>
    <xdr:to>
      <xdr:col>3</xdr:col>
      <xdr:colOff>1752600</xdr:colOff>
      <xdr:row>41</xdr:row>
      <xdr:rowOff>136071</xdr:rowOff>
    </xdr:to>
    <xdr:sp macro="" textlink="">
      <xdr:nvSpPr>
        <xdr:cNvPr id="3" name="TextBox 2">
          <a:extLst>
            <a:ext uri="{FF2B5EF4-FFF2-40B4-BE49-F238E27FC236}">
              <a16:creationId xmlns:a16="http://schemas.microsoft.com/office/drawing/2014/main" xmlns="" id="{00000000-0008-0000-0000-000003000000}"/>
            </a:ext>
          </a:extLst>
        </xdr:cNvPr>
        <xdr:cNvSpPr txBox="1"/>
      </xdr:nvSpPr>
      <xdr:spPr>
        <a:xfrm>
          <a:off x="76200" y="2576286"/>
          <a:ext cx="7309757" cy="55390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100" b="1"/>
            <a:t>Explanation:</a:t>
          </a:r>
        </a:p>
        <a:p>
          <a:pPr>
            <a:spcAft>
              <a:spcPts val="600"/>
            </a:spcAft>
          </a:pPr>
          <a:r>
            <a:rPr lang="en-US" sz="1100"/>
            <a:t>The</a:t>
          </a:r>
          <a:r>
            <a:rPr lang="en-US" sz="1100" baseline="0"/>
            <a:t> Minimum Quality Standard (MQS) tool provides a measure of reliability to score Indicator #1. It compares the expected well-being of farmers with insurance to a situation without insurance, using historical data to approximate farmers' income and historical data on index performance.</a:t>
          </a:r>
        </a:p>
        <a:p>
          <a:pPr>
            <a:spcAft>
              <a:spcPts val="600"/>
            </a:spcAft>
          </a:pPr>
          <a:r>
            <a:rPr lang="en-US" sz="1100" baseline="0"/>
            <a:t>The tool calculates expected wellbeing in a situation without insurance using estimates of farm and non-farm income over a period of at least 10 years. It compares this to expected wellbeing with insurance (based on farm and non-farm income, minus insurance premiums plus insurance payouts). The calculations assume a standard level of risk aversion (i.e., a preference for avoiding wide variations in income). The product is considered to "pass" if, on average, insured farmers are better off with insurance than in a situation without insurance (see cell B10 for result).</a:t>
          </a:r>
        </a:p>
        <a:p>
          <a:pPr>
            <a:spcAft>
              <a:spcPts val="600"/>
            </a:spcAft>
          </a:pPr>
          <a:endParaRPr lang="en-US" sz="1100" baseline="0"/>
        </a:p>
        <a:p>
          <a:pPr>
            <a:spcAft>
              <a:spcPts val="600"/>
            </a:spcAft>
          </a:pPr>
          <a:r>
            <a:rPr lang="en-US" sz="1100" b="1" baseline="0"/>
            <a:t>Data inputs required:</a:t>
          </a:r>
        </a:p>
        <a:p>
          <a:pPr lvl="1">
            <a:spcAft>
              <a:spcPts val="600"/>
            </a:spcAft>
          </a:pPr>
          <a:r>
            <a:rPr lang="en-US" sz="1100" b="1" baseline="0"/>
            <a:t>Off-farm income (cell B3): </a:t>
          </a:r>
          <a:r>
            <a:rPr lang="en-US" sz="1100" b="0" baseline="0"/>
            <a:t>Some estimate of annual off-farm income among the insured population (may be drawn from census data or other publically available sources.</a:t>
          </a:r>
        </a:p>
        <a:p>
          <a:pPr lvl="1">
            <a:spcAft>
              <a:spcPts val="600"/>
            </a:spcAft>
          </a:pPr>
          <a:r>
            <a:rPr lang="en-US" sz="1100" b="1" baseline="0"/>
            <a:t>Market price of insurance (cell B4)</a:t>
          </a:r>
          <a:r>
            <a:rPr lang="en-US" sz="1100" b="0" baseline="0"/>
            <a:t>: The full, unsubsidized price of insurance.</a:t>
          </a:r>
        </a:p>
        <a:p>
          <a:pPr lvl="1">
            <a:spcAft>
              <a:spcPts val="600"/>
            </a:spcAft>
          </a:pPr>
          <a:r>
            <a:rPr lang="en-US" sz="1100" b="1" baseline="0"/>
            <a:t>Unit (column E)</a:t>
          </a:r>
          <a:r>
            <a:rPr lang="en-US" sz="1100" b="0" baseline="0"/>
            <a:t>: Data should be entered at the most granular level available (i.e., farmer-level data is ideal, but averages at the village or even higher levels can be used).</a:t>
          </a:r>
        </a:p>
        <a:p>
          <a:pPr lvl="1">
            <a:spcAft>
              <a:spcPts val="600"/>
            </a:spcAft>
          </a:pPr>
          <a:r>
            <a:rPr lang="en-US" sz="1100" b="1" baseline="0"/>
            <a:t>Year (column F)</a:t>
          </a:r>
          <a:r>
            <a:rPr lang="en-US" sz="1100" b="0" baseline="0"/>
            <a:t>: At least 10 years of data are needed (more is better).</a:t>
          </a:r>
        </a:p>
        <a:p>
          <a:pPr lvl="1">
            <a:spcAft>
              <a:spcPts val="600"/>
            </a:spcAft>
          </a:pPr>
          <a:r>
            <a:rPr lang="en-US" sz="1100" b="1" baseline="0"/>
            <a:t>Farm yield and income (columns G and H): </a:t>
          </a:r>
          <a:r>
            <a:rPr lang="en-US" sz="1100" b="0" baseline="0"/>
            <a:t>The calculation requires an estimation of farm-level income in each year. Yield data is often more readily available than income data, but income can be extrapolated from yields in comparison to average yields and an estimate of average income. Only column H is used in the wellbeing calculation.</a:t>
          </a:r>
        </a:p>
        <a:p>
          <a:pPr lvl="1">
            <a:spcAft>
              <a:spcPts val="600"/>
            </a:spcAft>
          </a:pPr>
          <a:r>
            <a:rPr lang="en-US" sz="1100" b="1" baseline="0"/>
            <a:t>Index value and insurance payments (columns I and J)</a:t>
          </a:r>
          <a:r>
            <a:rPr lang="en-US" sz="1100" b="0" baseline="0"/>
            <a:t>: Column I shows the farm-level insurance payout for each year (as a percentage of the insured value), calculated from the observed rainfall (or other gauge) on which the product is based and the insurance contract. From this, the payout in each year in local currency is calculated in column I. Depending on the contract structure, it may be necessary to add additional columns to calculate the payouts. Only column J (insurance payout in local currency) is used in the wellbeing calculation. </a:t>
          </a:r>
        </a:p>
      </xdr:txBody>
    </xdr:sp>
    <xdr:clientData/>
  </xdr:twoCellAnchor>
</xdr:wsDr>
</file>

<file path=xl/theme/theme1.xml><?xml version="1.0" encoding="utf-8"?>
<a:theme xmlns:a="http://schemas.openxmlformats.org/drawingml/2006/main" name="Office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4"/>
  <sheetViews>
    <sheetView showGridLines="0" workbookViewId="0">
      <selection activeCell="A11" sqref="A11"/>
    </sheetView>
  </sheetViews>
  <sheetFormatPr baseColWidth="10" defaultColWidth="0" defaultRowHeight="16" x14ac:dyDescent="0.25"/>
  <cols>
    <col min="1" max="1" width="38.83203125" style="10" bestFit="1" customWidth="1"/>
    <col min="2" max="2" width="14.1640625" style="10" customWidth="1"/>
    <col min="3" max="3" width="29.1640625" style="23" bestFit="1" customWidth="1"/>
    <col min="4" max="4" width="27.6640625" style="10" customWidth="1"/>
    <col min="5" max="5" width="13.83203125" style="10" customWidth="1"/>
    <col min="6" max="6" width="8.1640625" style="10" customWidth="1"/>
    <col min="7" max="7" width="12.5" style="10" customWidth="1"/>
    <col min="8" max="10" width="14.33203125" style="10" customWidth="1"/>
    <col min="11" max="12" width="14.33203125" style="36" customWidth="1"/>
    <col min="13" max="14" width="8.83203125" style="10" customWidth="1"/>
    <col min="15" max="16384" width="8.83203125" style="10" hidden="1"/>
  </cols>
  <sheetData>
    <row r="1" spans="1:12" ht="49" x14ac:dyDescent="0.3">
      <c r="A1" s="13" t="s">
        <v>3</v>
      </c>
      <c r="B1" s="14"/>
      <c r="C1" s="15"/>
      <c r="D1" s="11"/>
      <c r="E1" s="12" t="s">
        <v>33</v>
      </c>
      <c r="F1" s="12" t="s">
        <v>2</v>
      </c>
      <c r="G1" s="12" t="s">
        <v>8</v>
      </c>
      <c r="H1" s="12" t="s">
        <v>29</v>
      </c>
      <c r="I1" s="12" t="s">
        <v>22</v>
      </c>
      <c r="J1" s="12" t="s">
        <v>30</v>
      </c>
      <c r="K1" s="34" t="s">
        <v>0</v>
      </c>
      <c r="L1" s="34" t="s">
        <v>1</v>
      </c>
    </row>
    <row r="2" spans="1:12" ht="17" thickBot="1" x14ac:dyDescent="0.3">
      <c r="A2" s="20" t="s">
        <v>4</v>
      </c>
      <c r="B2" s="20">
        <v>1.25</v>
      </c>
      <c r="C2" s="21" t="s">
        <v>26</v>
      </c>
      <c r="E2" s="16"/>
      <c r="F2" s="17"/>
      <c r="G2" s="18"/>
      <c r="H2" s="18"/>
      <c r="I2" s="19"/>
      <c r="K2" s="35" t="e">
        <f t="shared" ref="K2:K65" si="0">(H2+$B$3)^(1-$B$2)/(1-$B$2)</f>
        <v>#DIV/0!</v>
      </c>
      <c r="L2" s="35" t="e">
        <f t="shared" ref="L2:L65" si="1">(H2+J2+$B$3-$B$4)^(1-$B$2)/(1-$B$2)</f>
        <v>#DIV/0!</v>
      </c>
    </row>
    <row r="3" spans="1:12" ht="17" thickBot="1" x14ac:dyDescent="0.3">
      <c r="A3" s="20" t="s">
        <v>5</v>
      </c>
      <c r="B3" s="33"/>
      <c r="C3" s="21" t="s">
        <v>31</v>
      </c>
      <c r="D3" s="14"/>
      <c r="E3" s="16"/>
      <c r="F3" s="17"/>
      <c r="G3" s="18"/>
      <c r="H3" s="18"/>
      <c r="I3" s="19"/>
      <c r="K3" s="35" t="e">
        <f t="shared" si="0"/>
        <v>#DIV/0!</v>
      </c>
      <c r="L3" s="35" t="e">
        <f t="shared" si="1"/>
        <v>#DIV/0!</v>
      </c>
    </row>
    <row r="4" spans="1:12" ht="17" thickBot="1" x14ac:dyDescent="0.3">
      <c r="A4" s="20" t="s">
        <v>27</v>
      </c>
      <c r="B4" s="33"/>
      <c r="C4" s="21" t="s">
        <v>32</v>
      </c>
      <c r="D4" s="14"/>
      <c r="E4" s="16"/>
      <c r="F4" s="17"/>
      <c r="G4" s="18"/>
      <c r="H4" s="18"/>
      <c r="I4" s="19"/>
      <c r="K4" s="35" t="e">
        <f t="shared" si="0"/>
        <v>#DIV/0!</v>
      </c>
      <c r="L4" s="35" t="e">
        <f t="shared" si="1"/>
        <v>#DIV/0!</v>
      </c>
    </row>
    <row r="5" spans="1:12" x14ac:dyDescent="0.25">
      <c r="A5" s="22"/>
      <c r="B5" s="14"/>
      <c r="C5" s="15"/>
      <c r="D5" s="14"/>
      <c r="E5" s="16"/>
      <c r="F5" s="17"/>
      <c r="G5" s="18"/>
      <c r="H5" s="18"/>
      <c r="I5" s="19"/>
      <c r="K5" s="35" t="e">
        <f t="shared" si="0"/>
        <v>#DIV/0!</v>
      </c>
      <c r="L5" s="35" t="e">
        <f t="shared" si="1"/>
        <v>#DIV/0!</v>
      </c>
    </row>
    <row r="6" spans="1:12" x14ac:dyDescent="0.25">
      <c r="A6" s="14"/>
      <c r="B6" s="14"/>
      <c r="C6" s="15"/>
      <c r="D6" s="14"/>
      <c r="E6" s="16"/>
      <c r="F6" s="17"/>
      <c r="G6" s="18"/>
      <c r="H6" s="18"/>
      <c r="I6" s="19"/>
      <c r="K6" s="35" t="e">
        <f t="shared" si="0"/>
        <v>#DIV/0!</v>
      </c>
      <c r="L6" s="35" t="e">
        <f t="shared" si="1"/>
        <v>#DIV/0!</v>
      </c>
    </row>
    <row r="7" spans="1:12" ht="19" x14ac:dyDescent="0.3">
      <c r="A7" s="13" t="s">
        <v>74</v>
      </c>
      <c r="B7" s="15" t="s">
        <v>28</v>
      </c>
      <c r="D7" s="14"/>
      <c r="E7" s="16"/>
      <c r="F7" s="17"/>
      <c r="G7" s="18"/>
      <c r="H7" s="18"/>
      <c r="I7" s="19"/>
      <c r="K7" s="35" t="e">
        <f t="shared" si="0"/>
        <v>#DIV/0!</v>
      </c>
      <c r="L7" s="35" t="e">
        <f t="shared" si="1"/>
        <v>#DIV/0!</v>
      </c>
    </row>
    <row r="8" spans="1:12" x14ac:dyDescent="0.25">
      <c r="A8" s="20" t="s">
        <v>6</v>
      </c>
      <c r="B8" s="37" t="e">
        <f>(1+AVERAGE(K:K))/(1+AVERAGE(K:K))</f>
        <v>#DIV/0!</v>
      </c>
      <c r="C8" s="21"/>
      <c r="D8" s="14"/>
      <c r="E8" s="16"/>
      <c r="F8" s="17"/>
      <c r="G8" s="18"/>
      <c r="H8" s="18"/>
      <c r="I8" s="19"/>
      <c r="K8" s="35" t="e">
        <f t="shared" si="0"/>
        <v>#DIV/0!</v>
      </c>
      <c r="L8" s="35" t="e">
        <f t="shared" si="1"/>
        <v>#DIV/0!</v>
      </c>
    </row>
    <row r="9" spans="1:12" x14ac:dyDescent="0.25">
      <c r="A9" s="20" t="s">
        <v>7</v>
      </c>
      <c r="B9" s="37" t="e">
        <f>(1+AVERAGE(L:L))/(1+AVERAGE(K:K))</f>
        <v>#DIV/0!</v>
      </c>
      <c r="C9" s="21"/>
      <c r="D9" s="14"/>
      <c r="E9" s="16"/>
      <c r="F9" s="17"/>
      <c r="G9" s="18"/>
      <c r="H9" s="18"/>
      <c r="I9" s="19"/>
      <c r="K9" s="35" t="e">
        <f t="shared" si="0"/>
        <v>#DIV/0!</v>
      </c>
      <c r="L9" s="35" t="e">
        <f t="shared" si="1"/>
        <v>#DIV/0!</v>
      </c>
    </row>
    <row r="10" spans="1:12" ht="19" x14ac:dyDescent="0.3">
      <c r="A10" s="24" t="s">
        <v>75</v>
      </c>
      <c r="B10" s="25" t="e">
        <f>IF(B9&gt;=B8,"YES","NO")</f>
        <v>#DIV/0!</v>
      </c>
      <c r="C10" s="26"/>
      <c r="D10" s="14"/>
      <c r="E10" s="16"/>
      <c r="F10" s="17"/>
      <c r="G10" s="18"/>
      <c r="H10" s="18"/>
      <c r="I10" s="19"/>
      <c r="K10" s="35" t="e">
        <f t="shared" si="0"/>
        <v>#DIV/0!</v>
      </c>
      <c r="L10" s="35" t="e">
        <f t="shared" si="1"/>
        <v>#DIV/0!</v>
      </c>
    </row>
    <row r="11" spans="1:12" x14ac:dyDescent="0.25">
      <c r="E11" s="16"/>
      <c r="F11" s="17"/>
      <c r="G11" s="18"/>
      <c r="H11" s="18"/>
      <c r="I11" s="19"/>
      <c r="K11" s="35" t="e">
        <f t="shared" si="0"/>
        <v>#DIV/0!</v>
      </c>
      <c r="L11" s="35" t="e">
        <f t="shared" si="1"/>
        <v>#DIV/0!</v>
      </c>
    </row>
    <row r="12" spans="1:12" x14ac:dyDescent="0.25">
      <c r="E12" s="16"/>
      <c r="F12" s="17"/>
      <c r="G12" s="18"/>
      <c r="H12" s="18"/>
      <c r="I12" s="19"/>
      <c r="K12" s="35" t="e">
        <f t="shared" si="0"/>
        <v>#DIV/0!</v>
      </c>
      <c r="L12" s="35" t="e">
        <f t="shared" si="1"/>
        <v>#DIV/0!</v>
      </c>
    </row>
    <row r="13" spans="1:12" x14ac:dyDescent="0.25">
      <c r="E13" s="16"/>
      <c r="F13" s="17"/>
      <c r="G13" s="18"/>
      <c r="H13" s="18"/>
      <c r="I13" s="19"/>
      <c r="K13" s="35" t="e">
        <f t="shared" si="0"/>
        <v>#DIV/0!</v>
      </c>
      <c r="L13" s="35" t="e">
        <f t="shared" si="1"/>
        <v>#DIV/0!</v>
      </c>
    </row>
    <row r="14" spans="1:12" x14ac:dyDescent="0.25">
      <c r="E14" s="16"/>
      <c r="F14" s="17"/>
      <c r="G14" s="18"/>
      <c r="H14" s="18"/>
      <c r="I14" s="19"/>
      <c r="K14" s="35" t="e">
        <f t="shared" si="0"/>
        <v>#DIV/0!</v>
      </c>
      <c r="L14" s="35" t="e">
        <f t="shared" si="1"/>
        <v>#DIV/0!</v>
      </c>
    </row>
    <row r="15" spans="1:12" x14ac:dyDescent="0.25">
      <c r="E15" s="16"/>
      <c r="F15" s="17"/>
      <c r="G15" s="18"/>
      <c r="H15" s="18"/>
      <c r="I15" s="19"/>
      <c r="K15" s="35" t="e">
        <f t="shared" si="0"/>
        <v>#DIV/0!</v>
      </c>
      <c r="L15" s="35" t="e">
        <f t="shared" si="1"/>
        <v>#DIV/0!</v>
      </c>
    </row>
    <row r="16" spans="1:12" x14ac:dyDescent="0.25">
      <c r="E16" s="16"/>
      <c r="F16" s="17"/>
      <c r="G16" s="18"/>
      <c r="H16" s="18"/>
      <c r="I16" s="19"/>
      <c r="K16" s="35" t="e">
        <f t="shared" si="0"/>
        <v>#DIV/0!</v>
      </c>
      <c r="L16" s="35" t="e">
        <f t="shared" si="1"/>
        <v>#DIV/0!</v>
      </c>
    </row>
    <row r="17" spans="3:12" x14ac:dyDescent="0.25">
      <c r="C17" s="27"/>
      <c r="D17" s="28"/>
      <c r="E17" s="16"/>
      <c r="F17" s="17"/>
      <c r="G17" s="18"/>
      <c r="H17" s="18"/>
      <c r="I17" s="19"/>
      <c r="K17" s="35" t="e">
        <f t="shared" si="0"/>
        <v>#DIV/0!</v>
      </c>
      <c r="L17" s="35" t="e">
        <f t="shared" si="1"/>
        <v>#DIV/0!</v>
      </c>
    </row>
    <row r="18" spans="3:12" x14ac:dyDescent="0.25">
      <c r="D18" s="28"/>
      <c r="E18" s="16"/>
      <c r="F18" s="17"/>
      <c r="G18" s="18"/>
      <c r="H18" s="18"/>
      <c r="I18" s="19"/>
      <c r="K18" s="35" t="e">
        <f t="shared" si="0"/>
        <v>#DIV/0!</v>
      </c>
      <c r="L18" s="35" t="e">
        <f t="shared" si="1"/>
        <v>#DIV/0!</v>
      </c>
    </row>
    <row r="19" spans="3:12" s="30" customFormat="1" x14ac:dyDescent="0.25">
      <c r="C19" s="29"/>
      <c r="E19" s="16"/>
      <c r="F19" s="17"/>
      <c r="G19" s="18"/>
      <c r="H19" s="18"/>
      <c r="I19" s="19"/>
      <c r="J19" s="10"/>
      <c r="K19" s="35" t="e">
        <f t="shared" si="0"/>
        <v>#DIV/0!</v>
      </c>
      <c r="L19" s="35" t="e">
        <f t="shared" si="1"/>
        <v>#DIV/0!</v>
      </c>
    </row>
    <row r="20" spans="3:12" x14ac:dyDescent="0.25">
      <c r="E20" s="16"/>
      <c r="F20" s="17"/>
      <c r="G20" s="18"/>
      <c r="H20" s="18"/>
      <c r="I20" s="19"/>
      <c r="K20" s="35" t="e">
        <f t="shared" si="0"/>
        <v>#DIV/0!</v>
      </c>
      <c r="L20" s="35" t="e">
        <f t="shared" si="1"/>
        <v>#DIV/0!</v>
      </c>
    </row>
    <row r="21" spans="3:12" x14ac:dyDescent="0.25">
      <c r="E21" s="16"/>
      <c r="F21" s="17"/>
      <c r="G21" s="18"/>
      <c r="H21" s="18"/>
      <c r="I21" s="19"/>
      <c r="K21" s="35" t="e">
        <f t="shared" si="0"/>
        <v>#DIV/0!</v>
      </c>
      <c r="L21" s="35" t="e">
        <f t="shared" si="1"/>
        <v>#DIV/0!</v>
      </c>
    </row>
    <row r="22" spans="3:12" x14ac:dyDescent="0.25">
      <c r="E22" s="16"/>
      <c r="F22" s="17"/>
      <c r="G22" s="18"/>
      <c r="H22" s="18"/>
      <c r="I22" s="19"/>
      <c r="K22" s="35" t="e">
        <f t="shared" si="0"/>
        <v>#DIV/0!</v>
      </c>
      <c r="L22" s="35" t="e">
        <f t="shared" si="1"/>
        <v>#DIV/0!</v>
      </c>
    </row>
    <row r="23" spans="3:12" x14ac:dyDescent="0.25">
      <c r="E23" s="16"/>
      <c r="F23" s="17"/>
      <c r="G23" s="18"/>
      <c r="H23" s="18"/>
      <c r="I23" s="19"/>
      <c r="K23" s="35" t="e">
        <f t="shared" si="0"/>
        <v>#DIV/0!</v>
      </c>
      <c r="L23" s="35" t="e">
        <f t="shared" si="1"/>
        <v>#DIV/0!</v>
      </c>
    </row>
    <row r="24" spans="3:12" x14ac:dyDescent="0.25">
      <c r="E24" s="16"/>
      <c r="F24" s="17"/>
      <c r="G24" s="18"/>
      <c r="H24" s="18"/>
      <c r="I24" s="19"/>
      <c r="K24" s="35" t="e">
        <f t="shared" si="0"/>
        <v>#DIV/0!</v>
      </c>
      <c r="L24" s="35" t="e">
        <f t="shared" si="1"/>
        <v>#DIV/0!</v>
      </c>
    </row>
    <row r="25" spans="3:12" x14ac:dyDescent="0.25">
      <c r="E25" s="16"/>
      <c r="F25" s="17"/>
      <c r="G25" s="18"/>
      <c r="H25" s="18"/>
      <c r="I25" s="19"/>
      <c r="K25" s="35" t="e">
        <f t="shared" si="0"/>
        <v>#DIV/0!</v>
      </c>
      <c r="L25" s="35" t="e">
        <f t="shared" si="1"/>
        <v>#DIV/0!</v>
      </c>
    </row>
    <row r="26" spans="3:12" x14ac:dyDescent="0.25">
      <c r="E26" s="16"/>
      <c r="F26" s="17"/>
      <c r="G26" s="18"/>
      <c r="H26" s="18"/>
      <c r="I26" s="19"/>
      <c r="K26" s="35" t="e">
        <f t="shared" si="0"/>
        <v>#DIV/0!</v>
      </c>
      <c r="L26" s="35" t="e">
        <f t="shared" si="1"/>
        <v>#DIV/0!</v>
      </c>
    </row>
    <row r="27" spans="3:12" x14ac:dyDescent="0.25">
      <c r="E27" s="16"/>
      <c r="F27" s="17"/>
      <c r="G27" s="31"/>
      <c r="H27" s="18"/>
      <c r="I27" s="19"/>
      <c r="K27" s="35" t="e">
        <f t="shared" si="0"/>
        <v>#DIV/0!</v>
      </c>
      <c r="L27" s="35" t="e">
        <f t="shared" si="1"/>
        <v>#DIV/0!</v>
      </c>
    </row>
    <row r="28" spans="3:12" x14ac:dyDescent="0.25">
      <c r="E28" s="16"/>
      <c r="F28" s="17"/>
      <c r="G28" s="32"/>
      <c r="H28" s="18"/>
      <c r="I28" s="19"/>
      <c r="K28" s="35" t="e">
        <f t="shared" si="0"/>
        <v>#DIV/0!</v>
      </c>
      <c r="L28" s="35" t="e">
        <f t="shared" si="1"/>
        <v>#DIV/0!</v>
      </c>
    </row>
    <row r="29" spans="3:12" x14ac:dyDescent="0.25">
      <c r="E29" s="16"/>
      <c r="F29" s="17"/>
      <c r="G29" s="32"/>
      <c r="H29" s="18"/>
      <c r="I29" s="19"/>
      <c r="K29" s="35" t="e">
        <f t="shared" si="0"/>
        <v>#DIV/0!</v>
      </c>
      <c r="L29" s="35" t="e">
        <f t="shared" si="1"/>
        <v>#DIV/0!</v>
      </c>
    </row>
    <row r="30" spans="3:12" x14ac:dyDescent="0.25">
      <c r="E30" s="16"/>
      <c r="F30" s="17"/>
      <c r="G30" s="32"/>
      <c r="H30" s="18"/>
      <c r="I30" s="19"/>
      <c r="K30" s="35" t="e">
        <f t="shared" si="0"/>
        <v>#DIV/0!</v>
      </c>
      <c r="L30" s="35" t="e">
        <f t="shared" si="1"/>
        <v>#DIV/0!</v>
      </c>
    </row>
    <row r="31" spans="3:12" x14ac:dyDescent="0.25">
      <c r="E31" s="16"/>
      <c r="F31" s="17"/>
      <c r="G31" s="18"/>
      <c r="H31" s="18"/>
      <c r="I31" s="19"/>
      <c r="K31" s="35" t="e">
        <f t="shared" si="0"/>
        <v>#DIV/0!</v>
      </c>
      <c r="L31" s="35" t="e">
        <f t="shared" si="1"/>
        <v>#DIV/0!</v>
      </c>
    </row>
    <row r="32" spans="3:12" x14ac:dyDescent="0.25">
      <c r="E32" s="16"/>
      <c r="F32" s="17"/>
      <c r="G32" s="18"/>
      <c r="H32" s="18"/>
      <c r="I32" s="19"/>
      <c r="K32" s="35" t="e">
        <f t="shared" si="0"/>
        <v>#DIV/0!</v>
      </c>
      <c r="L32" s="35" t="e">
        <f t="shared" si="1"/>
        <v>#DIV/0!</v>
      </c>
    </row>
    <row r="33" spans="3:12" x14ac:dyDescent="0.25">
      <c r="C33" s="10"/>
      <c r="E33" s="16"/>
      <c r="F33" s="17"/>
      <c r="G33" s="18"/>
      <c r="H33" s="18"/>
      <c r="I33" s="19"/>
      <c r="K33" s="35" t="e">
        <f t="shared" si="0"/>
        <v>#DIV/0!</v>
      </c>
      <c r="L33" s="35" t="e">
        <f t="shared" si="1"/>
        <v>#DIV/0!</v>
      </c>
    </row>
    <row r="34" spans="3:12" x14ac:dyDescent="0.25">
      <c r="C34" s="10"/>
      <c r="E34" s="16"/>
      <c r="F34" s="17"/>
      <c r="G34" s="18"/>
      <c r="H34" s="18"/>
      <c r="I34" s="19"/>
      <c r="K34" s="35" t="e">
        <f t="shared" si="0"/>
        <v>#DIV/0!</v>
      </c>
      <c r="L34" s="35" t="e">
        <f t="shared" si="1"/>
        <v>#DIV/0!</v>
      </c>
    </row>
    <row r="35" spans="3:12" x14ac:dyDescent="0.25">
      <c r="C35" s="10"/>
      <c r="E35" s="16"/>
      <c r="F35" s="17"/>
      <c r="G35" s="18"/>
      <c r="H35" s="18"/>
      <c r="I35" s="19"/>
      <c r="K35" s="35" t="e">
        <f t="shared" si="0"/>
        <v>#DIV/0!</v>
      </c>
      <c r="L35" s="35" t="e">
        <f t="shared" si="1"/>
        <v>#DIV/0!</v>
      </c>
    </row>
    <row r="36" spans="3:12" x14ac:dyDescent="0.25">
      <c r="C36" s="10"/>
      <c r="E36" s="16"/>
      <c r="F36" s="17"/>
      <c r="G36" s="18"/>
      <c r="H36" s="18"/>
      <c r="I36" s="19"/>
      <c r="K36" s="35" t="e">
        <f t="shared" si="0"/>
        <v>#DIV/0!</v>
      </c>
      <c r="L36" s="35" t="e">
        <f t="shared" si="1"/>
        <v>#DIV/0!</v>
      </c>
    </row>
    <row r="37" spans="3:12" x14ac:dyDescent="0.25">
      <c r="C37" s="10"/>
      <c r="E37" s="16"/>
      <c r="F37" s="17"/>
      <c r="G37" s="18"/>
      <c r="H37" s="18"/>
      <c r="I37" s="19"/>
      <c r="K37" s="35" t="e">
        <f t="shared" si="0"/>
        <v>#DIV/0!</v>
      </c>
      <c r="L37" s="35" t="e">
        <f t="shared" si="1"/>
        <v>#DIV/0!</v>
      </c>
    </row>
    <row r="38" spans="3:12" x14ac:dyDescent="0.25">
      <c r="C38" s="10"/>
      <c r="E38" s="16"/>
      <c r="F38" s="17"/>
      <c r="G38" s="18"/>
      <c r="H38" s="18"/>
      <c r="I38" s="19"/>
      <c r="K38" s="35" t="e">
        <f t="shared" si="0"/>
        <v>#DIV/0!</v>
      </c>
      <c r="L38" s="35" t="e">
        <f t="shared" si="1"/>
        <v>#DIV/0!</v>
      </c>
    </row>
    <row r="39" spans="3:12" x14ac:dyDescent="0.25">
      <c r="C39" s="10"/>
      <c r="E39" s="16"/>
      <c r="F39" s="17"/>
      <c r="G39" s="18"/>
      <c r="H39" s="18"/>
      <c r="I39" s="19"/>
      <c r="K39" s="35" t="e">
        <f t="shared" si="0"/>
        <v>#DIV/0!</v>
      </c>
      <c r="L39" s="35" t="e">
        <f t="shared" si="1"/>
        <v>#DIV/0!</v>
      </c>
    </row>
    <row r="40" spans="3:12" x14ac:dyDescent="0.25">
      <c r="C40" s="10"/>
      <c r="E40" s="16"/>
      <c r="F40" s="17"/>
      <c r="G40" s="18"/>
      <c r="H40" s="18"/>
      <c r="I40" s="19"/>
      <c r="K40" s="35" t="e">
        <f t="shared" si="0"/>
        <v>#DIV/0!</v>
      </c>
      <c r="L40" s="35" t="e">
        <f t="shared" si="1"/>
        <v>#DIV/0!</v>
      </c>
    </row>
    <row r="41" spans="3:12" x14ac:dyDescent="0.25">
      <c r="C41" s="10"/>
      <c r="E41" s="16"/>
      <c r="F41" s="17"/>
      <c r="G41" s="18"/>
      <c r="H41" s="18"/>
      <c r="I41" s="19"/>
      <c r="K41" s="35" t="e">
        <f t="shared" si="0"/>
        <v>#DIV/0!</v>
      </c>
      <c r="L41" s="35" t="e">
        <f t="shared" si="1"/>
        <v>#DIV/0!</v>
      </c>
    </row>
    <row r="42" spans="3:12" x14ac:dyDescent="0.25">
      <c r="C42" s="10"/>
      <c r="E42" s="16"/>
      <c r="F42" s="17"/>
      <c r="G42" s="18"/>
      <c r="H42" s="18"/>
      <c r="I42" s="19"/>
      <c r="K42" s="35" t="e">
        <f t="shared" si="0"/>
        <v>#DIV/0!</v>
      </c>
      <c r="L42" s="35" t="e">
        <f t="shared" si="1"/>
        <v>#DIV/0!</v>
      </c>
    </row>
    <row r="43" spans="3:12" x14ac:dyDescent="0.25">
      <c r="C43" s="10"/>
      <c r="E43" s="16"/>
      <c r="F43" s="17"/>
      <c r="G43" s="18"/>
      <c r="H43" s="18"/>
      <c r="I43" s="19"/>
      <c r="K43" s="35" t="e">
        <f t="shared" si="0"/>
        <v>#DIV/0!</v>
      </c>
      <c r="L43" s="35" t="e">
        <f t="shared" si="1"/>
        <v>#DIV/0!</v>
      </c>
    </row>
    <row r="44" spans="3:12" x14ac:dyDescent="0.25">
      <c r="C44" s="10"/>
      <c r="E44" s="16"/>
      <c r="F44" s="17"/>
      <c r="G44" s="18"/>
      <c r="H44" s="18"/>
      <c r="I44" s="19"/>
      <c r="K44" s="35" t="e">
        <f t="shared" si="0"/>
        <v>#DIV/0!</v>
      </c>
      <c r="L44" s="35" t="e">
        <f t="shared" si="1"/>
        <v>#DIV/0!</v>
      </c>
    </row>
    <row r="45" spans="3:12" x14ac:dyDescent="0.25">
      <c r="C45" s="10"/>
      <c r="E45" s="16"/>
      <c r="F45" s="17"/>
      <c r="G45" s="18"/>
      <c r="H45" s="18"/>
      <c r="I45" s="19"/>
      <c r="K45" s="35" t="e">
        <f t="shared" si="0"/>
        <v>#DIV/0!</v>
      </c>
      <c r="L45" s="35" t="e">
        <f t="shared" si="1"/>
        <v>#DIV/0!</v>
      </c>
    </row>
    <row r="46" spans="3:12" x14ac:dyDescent="0.25">
      <c r="C46" s="10"/>
      <c r="E46" s="16"/>
      <c r="F46" s="17"/>
      <c r="G46" s="18"/>
      <c r="H46" s="18"/>
      <c r="I46" s="19"/>
      <c r="K46" s="35" t="e">
        <f t="shared" si="0"/>
        <v>#DIV/0!</v>
      </c>
      <c r="L46" s="35" t="e">
        <f t="shared" si="1"/>
        <v>#DIV/0!</v>
      </c>
    </row>
    <row r="47" spans="3:12" x14ac:dyDescent="0.25">
      <c r="C47" s="10"/>
      <c r="E47" s="16"/>
      <c r="F47" s="17"/>
      <c r="G47" s="18"/>
      <c r="H47" s="18"/>
      <c r="I47" s="19"/>
      <c r="K47" s="35" t="e">
        <f t="shared" si="0"/>
        <v>#DIV/0!</v>
      </c>
      <c r="L47" s="35" t="e">
        <f t="shared" si="1"/>
        <v>#DIV/0!</v>
      </c>
    </row>
    <row r="48" spans="3:12" x14ac:dyDescent="0.25">
      <c r="C48" s="10"/>
      <c r="E48" s="16"/>
      <c r="F48" s="17"/>
      <c r="G48" s="18"/>
      <c r="H48" s="18"/>
      <c r="I48" s="19"/>
      <c r="K48" s="35" t="e">
        <f t="shared" si="0"/>
        <v>#DIV/0!</v>
      </c>
      <c r="L48" s="35" t="e">
        <f t="shared" si="1"/>
        <v>#DIV/0!</v>
      </c>
    </row>
    <row r="49" spans="3:12" x14ac:dyDescent="0.25">
      <c r="C49" s="10"/>
      <c r="E49" s="16"/>
      <c r="F49" s="17"/>
      <c r="G49" s="18"/>
      <c r="H49" s="18"/>
      <c r="I49" s="19"/>
      <c r="K49" s="35" t="e">
        <f t="shared" si="0"/>
        <v>#DIV/0!</v>
      </c>
      <c r="L49" s="35" t="e">
        <f t="shared" si="1"/>
        <v>#DIV/0!</v>
      </c>
    </row>
    <row r="50" spans="3:12" x14ac:dyDescent="0.25">
      <c r="C50" s="10"/>
      <c r="E50" s="16"/>
      <c r="F50" s="17"/>
      <c r="G50" s="18"/>
      <c r="H50" s="18"/>
      <c r="I50" s="19"/>
      <c r="K50" s="35" t="e">
        <f t="shared" si="0"/>
        <v>#DIV/0!</v>
      </c>
      <c r="L50" s="35" t="e">
        <f t="shared" si="1"/>
        <v>#DIV/0!</v>
      </c>
    </row>
    <row r="51" spans="3:12" x14ac:dyDescent="0.25">
      <c r="C51" s="10"/>
      <c r="E51" s="16"/>
      <c r="F51" s="17"/>
      <c r="G51" s="18"/>
      <c r="H51" s="18"/>
      <c r="I51" s="19"/>
      <c r="K51" s="35" t="e">
        <f t="shared" si="0"/>
        <v>#DIV/0!</v>
      </c>
      <c r="L51" s="35" t="e">
        <f t="shared" si="1"/>
        <v>#DIV/0!</v>
      </c>
    </row>
    <row r="52" spans="3:12" x14ac:dyDescent="0.25">
      <c r="C52" s="10"/>
      <c r="E52" s="16"/>
      <c r="F52" s="17"/>
      <c r="G52" s="18"/>
      <c r="H52" s="18"/>
      <c r="I52" s="19"/>
      <c r="K52" s="35" t="e">
        <f t="shared" si="0"/>
        <v>#DIV/0!</v>
      </c>
      <c r="L52" s="35" t="e">
        <f t="shared" si="1"/>
        <v>#DIV/0!</v>
      </c>
    </row>
    <row r="53" spans="3:12" x14ac:dyDescent="0.25">
      <c r="C53" s="10"/>
      <c r="E53" s="16"/>
      <c r="F53" s="17"/>
      <c r="G53" s="18"/>
      <c r="H53" s="18"/>
      <c r="I53" s="19"/>
      <c r="K53" s="35" t="e">
        <f t="shared" si="0"/>
        <v>#DIV/0!</v>
      </c>
      <c r="L53" s="35" t="e">
        <f t="shared" si="1"/>
        <v>#DIV/0!</v>
      </c>
    </row>
    <row r="54" spans="3:12" x14ac:dyDescent="0.25">
      <c r="C54" s="10"/>
      <c r="E54" s="16"/>
      <c r="F54" s="17"/>
      <c r="G54" s="18"/>
      <c r="H54" s="18"/>
      <c r="I54" s="19"/>
      <c r="K54" s="35" t="e">
        <f t="shared" si="0"/>
        <v>#DIV/0!</v>
      </c>
      <c r="L54" s="35" t="e">
        <f t="shared" si="1"/>
        <v>#DIV/0!</v>
      </c>
    </row>
    <row r="55" spans="3:12" x14ac:dyDescent="0.25">
      <c r="C55" s="10"/>
      <c r="E55" s="16"/>
      <c r="F55" s="17"/>
      <c r="G55" s="18"/>
      <c r="H55" s="18"/>
      <c r="I55" s="19"/>
      <c r="K55" s="35" t="e">
        <f t="shared" si="0"/>
        <v>#DIV/0!</v>
      </c>
      <c r="L55" s="35" t="e">
        <f t="shared" si="1"/>
        <v>#DIV/0!</v>
      </c>
    </row>
    <row r="56" spans="3:12" x14ac:dyDescent="0.25">
      <c r="C56" s="10"/>
      <c r="E56" s="16"/>
      <c r="F56" s="17"/>
      <c r="G56" s="31"/>
      <c r="H56" s="18"/>
      <c r="I56" s="19"/>
      <c r="K56" s="35" t="e">
        <f t="shared" si="0"/>
        <v>#DIV/0!</v>
      </c>
      <c r="L56" s="35" t="e">
        <f t="shared" si="1"/>
        <v>#DIV/0!</v>
      </c>
    </row>
    <row r="57" spans="3:12" x14ac:dyDescent="0.25">
      <c r="C57" s="10"/>
      <c r="E57" s="16"/>
      <c r="F57" s="17"/>
      <c r="G57" s="32"/>
      <c r="H57" s="18"/>
      <c r="I57" s="19"/>
      <c r="K57" s="35" t="e">
        <f t="shared" si="0"/>
        <v>#DIV/0!</v>
      </c>
      <c r="L57" s="35" t="e">
        <f t="shared" si="1"/>
        <v>#DIV/0!</v>
      </c>
    </row>
    <row r="58" spans="3:12" x14ac:dyDescent="0.25">
      <c r="C58" s="10"/>
      <c r="E58" s="16"/>
      <c r="F58" s="17"/>
      <c r="G58" s="32"/>
      <c r="H58" s="18"/>
      <c r="I58" s="19"/>
      <c r="K58" s="35" t="e">
        <f t="shared" si="0"/>
        <v>#DIV/0!</v>
      </c>
      <c r="L58" s="35" t="e">
        <f t="shared" si="1"/>
        <v>#DIV/0!</v>
      </c>
    </row>
    <row r="59" spans="3:12" x14ac:dyDescent="0.25">
      <c r="C59" s="10"/>
      <c r="E59" s="16"/>
      <c r="F59" s="17"/>
      <c r="G59" s="32"/>
      <c r="H59" s="18"/>
      <c r="I59" s="19"/>
      <c r="K59" s="35" t="e">
        <f t="shared" si="0"/>
        <v>#DIV/0!</v>
      </c>
      <c r="L59" s="35" t="e">
        <f t="shared" si="1"/>
        <v>#DIV/0!</v>
      </c>
    </row>
    <row r="60" spans="3:12" x14ac:dyDescent="0.25">
      <c r="C60" s="10"/>
      <c r="E60" s="16"/>
      <c r="F60" s="17"/>
      <c r="G60" s="18"/>
      <c r="H60" s="18"/>
      <c r="I60" s="19"/>
      <c r="K60" s="35" t="e">
        <f t="shared" si="0"/>
        <v>#DIV/0!</v>
      </c>
      <c r="L60" s="35" t="e">
        <f t="shared" si="1"/>
        <v>#DIV/0!</v>
      </c>
    </row>
    <row r="61" spans="3:12" x14ac:dyDescent="0.25">
      <c r="C61" s="10"/>
      <c r="E61" s="16"/>
      <c r="F61" s="17"/>
      <c r="G61" s="18"/>
      <c r="H61" s="18"/>
      <c r="I61" s="19"/>
      <c r="K61" s="35" t="e">
        <f t="shared" si="0"/>
        <v>#DIV/0!</v>
      </c>
      <c r="L61" s="35" t="e">
        <f t="shared" si="1"/>
        <v>#DIV/0!</v>
      </c>
    </row>
    <row r="62" spans="3:12" x14ac:dyDescent="0.25">
      <c r="C62" s="10"/>
      <c r="E62" s="16"/>
      <c r="F62" s="17"/>
      <c r="G62" s="18"/>
      <c r="H62" s="18"/>
      <c r="I62" s="19"/>
      <c r="K62" s="35" t="e">
        <f t="shared" si="0"/>
        <v>#DIV/0!</v>
      </c>
      <c r="L62" s="35" t="e">
        <f t="shared" si="1"/>
        <v>#DIV/0!</v>
      </c>
    </row>
    <row r="63" spans="3:12" x14ac:dyDescent="0.25">
      <c r="C63" s="10"/>
      <c r="E63" s="16"/>
      <c r="F63" s="17"/>
      <c r="G63" s="18"/>
      <c r="H63" s="18"/>
      <c r="I63" s="19"/>
      <c r="K63" s="35" t="e">
        <f t="shared" si="0"/>
        <v>#DIV/0!</v>
      </c>
      <c r="L63" s="35" t="e">
        <f t="shared" si="1"/>
        <v>#DIV/0!</v>
      </c>
    </row>
    <row r="64" spans="3:12" x14ac:dyDescent="0.25">
      <c r="C64" s="10"/>
      <c r="E64" s="16"/>
      <c r="F64" s="17"/>
      <c r="G64" s="18"/>
      <c r="H64" s="18"/>
      <c r="I64" s="19"/>
      <c r="K64" s="35" t="e">
        <f t="shared" si="0"/>
        <v>#DIV/0!</v>
      </c>
      <c r="L64" s="35" t="e">
        <f t="shared" si="1"/>
        <v>#DIV/0!</v>
      </c>
    </row>
    <row r="65" spans="3:12" x14ac:dyDescent="0.25">
      <c r="C65" s="10"/>
      <c r="E65" s="16"/>
      <c r="F65" s="17"/>
      <c r="G65" s="18"/>
      <c r="H65" s="18"/>
      <c r="I65" s="19"/>
      <c r="K65" s="35" t="e">
        <f t="shared" si="0"/>
        <v>#DIV/0!</v>
      </c>
      <c r="L65" s="35" t="e">
        <f t="shared" si="1"/>
        <v>#DIV/0!</v>
      </c>
    </row>
    <row r="66" spans="3:12" x14ac:dyDescent="0.25">
      <c r="C66" s="10"/>
      <c r="E66" s="16"/>
      <c r="F66" s="17"/>
      <c r="G66" s="18"/>
      <c r="H66" s="18"/>
      <c r="I66" s="19"/>
      <c r="K66" s="35" t="e">
        <f t="shared" ref="K66:K129" si="2">(H66+$B$3)^(1-$B$2)/(1-$B$2)</f>
        <v>#DIV/0!</v>
      </c>
      <c r="L66" s="35" t="e">
        <f t="shared" ref="L66:L129" si="3">(H66+J66+$B$3-$B$4)^(1-$B$2)/(1-$B$2)</f>
        <v>#DIV/0!</v>
      </c>
    </row>
    <row r="67" spans="3:12" x14ac:dyDescent="0.25">
      <c r="C67" s="10"/>
      <c r="E67" s="16"/>
      <c r="F67" s="17"/>
      <c r="G67" s="18"/>
      <c r="H67" s="18"/>
      <c r="I67" s="19"/>
      <c r="K67" s="35" t="e">
        <f t="shared" si="2"/>
        <v>#DIV/0!</v>
      </c>
      <c r="L67" s="35" t="e">
        <f t="shared" si="3"/>
        <v>#DIV/0!</v>
      </c>
    </row>
    <row r="68" spans="3:12" x14ac:dyDescent="0.25">
      <c r="C68" s="10"/>
      <c r="E68" s="16"/>
      <c r="F68" s="17"/>
      <c r="G68" s="18"/>
      <c r="H68" s="18"/>
      <c r="I68" s="19"/>
      <c r="K68" s="35" t="e">
        <f t="shared" si="2"/>
        <v>#DIV/0!</v>
      </c>
      <c r="L68" s="35" t="e">
        <f t="shared" si="3"/>
        <v>#DIV/0!</v>
      </c>
    </row>
    <row r="69" spans="3:12" x14ac:dyDescent="0.25">
      <c r="C69" s="10"/>
      <c r="E69" s="16"/>
      <c r="F69" s="17"/>
      <c r="G69" s="18"/>
      <c r="H69" s="18"/>
      <c r="I69" s="19"/>
      <c r="K69" s="35" t="e">
        <f t="shared" si="2"/>
        <v>#DIV/0!</v>
      </c>
      <c r="L69" s="35" t="e">
        <f t="shared" si="3"/>
        <v>#DIV/0!</v>
      </c>
    </row>
    <row r="70" spans="3:12" x14ac:dyDescent="0.25">
      <c r="C70" s="10"/>
      <c r="E70" s="16"/>
      <c r="F70" s="17"/>
      <c r="G70" s="18"/>
      <c r="H70" s="18"/>
      <c r="I70" s="19"/>
      <c r="K70" s="35" t="e">
        <f t="shared" si="2"/>
        <v>#DIV/0!</v>
      </c>
      <c r="L70" s="35" t="e">
        <f t="shared" si="3"/>
        <v>#DIV/0!</v>
      </c>
    </row>
    <row r="71" spans="3:12" x14ac:dyDescent="0.25">
      <c r="C71" s="10"/>
      <c r="E71" s="16"/>
      <c r="F71" s="17"/>
      <c r="G71" s="18"/>
      <c r="H71" s="18"/>
      <c r="I71" s="19"/>
      <c r="K71" s="35" t="e">
        <f t="shared" si="2"/>
        <v>#DIV/0!</v>
      </c>
      <c r="L71" s="35" t="e">
        <f t="shared" si="3"/>
        <v>#DIV/0!</v>
      </c>
    </row>
    <row r="72" spans="3:12" x14ac:dyDescent="0.25">
      <c r="C72" s="10"/>
      <c r="E72" s="16"/>
      <c r="F72" s="17"/>
      <c r="G72" s="18"/>
      <c r="H72" s="18"/>
      <c r="I72" s="19"/>
      <c r="K72" s="35" t="e">
        <f t="shared" si="2"/>
        <v>#DIV/0!</v>
      </c>
      <c r="L72" s="35" t="e">
        <f t="shared" si="3"/>
        <v>#DIV/0!</v>
      </c>
    </row>
    <row r="73" spans="3:12" x14ac:dyDescent="0.25">
      <c r="C73" s="10"/>
      <c r="E73" s="16"/>
      <c r="F73" s="17"/>
      <c r="G73" s="18"/>
      <c r="H73" s="18"/>
      <c r="I73" s="19"/>
      <c r="K73" s="35" t="e">
        <f t="shared" si="2"/>
        <v>#DIV/0!</v>
      </c>
      <c r="L73" s="35" t="e">
        <f t="shared" si="3"/>
        <v>#DIV/0!</v>
      </c>
    </row>
    <row r="74" spans="3:12" x14ac:dyDescent="0.25">
      <c r="C74" s="10"/>
      <c r="E74" s="16"/>
      <c r="F74" s="17"/>
      <c r="G74" s="18"/>
      <c r="H74" s="18"/>
      <c r="I74" s="19"/>
      <c r="K74" s="35" t="e">
        <f t="shared" si="2"/>
        <v>#DIV/0!</v>
      </c>
      <c r="L74" s="35" t="e">
        <f t="shared" si="3"/>
        <v>#DIV/0!</v>
      </c>
    </row>
    <row r="75" spans="3:12" x14ac:dyDescent="0.25">
      <c r="C75" s="10"/>
      <c r="E75" s="16"/>
      <c r="F75" s="17"/>
      <c r="G75" s="18"/>
      <c r="H75" s="18"/>
      <c r="I75" s="19"/>
      <c r="K75" s="35" t="e">
        <f t="shared" si="2"/>
        <v>#DIV/0!</v>
      </c>
      <c r="L75" s="35" t="e">
        <f t="shared" si="3"/>
        <v>#DIV/0!</v>
      </c>
    </row>
    <row r="76" spans="3:12" x14ac:dyDescent="0.25">
      <c r="C76" s="10"/>
      <c r="E76" s="16"/>
      <c r="F76" s="17"/>
      <c r="G76" s="18"/>
      <c r="H76" s="18"/>
      <c r="I76" s="19"/>
      <c r="K76" s="35" t="e">
        <f t="shared" si="2"/>
        <v>#DIV/0!</v>
      </c>
      <c r="L76" s="35" t="e">
        <f t="shared" si="3"/>
        <v>#DIV/0!</v>
      </c>
    </row>
    <row r="77" spans="3:12" x14ac:dyDescent="0.25">
      <c r="C77" s="10"/>
      <c r="E77" s="16"/>
      <c r="F77" s="17"/>
      <c r="G77" s="18"/>
      <c r="H77" s="18"/>
      <c r="I77" s="19"/>
      <c r="K77" s="35" t="e">
        <f t="shared" si="2"/>
        <v>#DIV/0!</v>
      </c>
      <c r="L77" s="35" t="e">
        <f t="shared" si="3"/>
        <v>#DIV/0!</v>
      </c>
    </row>
    <row r="78" spans="3:12" x14ac:dyDescent="0.25">
      <c r="C78" s="10"/>
      <c r="E78" s="16"/>
      <c r="F78" s="17"/>
      <c r="G78" s="18"/>
      <c r="H78" s="18"/>
      <c r="I78" s="19"/>
      <c r="K78" s="35" t="e">
        <f t="shared" si="2"/>
        <v>#DIV/0!</v>
      </c>
      <c r="L78" s="35" t="e">
        <f t="shared" si="3"/>
        <v>#DIV/0!</v>
      </c>
    </row>
    <row r="79" spans="3:12" x14ac:dyDescent="0.25">
      <c r="C79" s="10"/>
      <c r="E79" s="16"/>
      <c r="F79" s="17"/>
      <c r="G79" s="18"/>
      <c r="H79" s="18"/>
      <c r="I79" s="19"/>
      <c r="K79" s="35" t="e">
        <f t="shared" si="2"/>
        <v>#DIV/0!</v>
      </c>
      <c r="L79" s="35" t="e">
        <f t="shared" si="3"/>
        <v>#DIV/0!</v>
      </c>
    </row>
    <row r="80" spans="3:12" x14ac:dyDescent="0.25">
      <c r="C80" s="10"/>
      <c r="E80" s="16"/>
      <c r="F80" s="17"/>
      <c r="G80" s="18"/>
      <c r="H80" s="18"/>
      <c r="I80" s="19"/>
      <c r="K80" s="35" t="e">
        <f t="shared" si="2"/>
        <v>#DIV/0!</v>
      </c>
      <c r="L80" s="35" t="e">
        <f t="shared" si="3"/>
        <v>#DIV/0!</v>
      </c>
    </row>
    <row r="81" spans="3:12" x14ac:dyDescent="0.25">
      <c r="C81" s="10"/>
      <c r="E81" s="16"/>
      <c r="F81" s="17"/>
      <c r="G81" s="18"/>
      <c r="H81" s="18"/>
      <c r="I81" s="19"/>
      <c r="K81" s="35" t="e">
        <f t="shared" si="2"/>
        <v>#DIV/0!</v>
      </c>
      <c r="L81" s="35" t="e">
        <f t="shared" si="3"/>
        <v>#DIV/0!</v>
      </c>
    </row>
    <row r="82" spans="3:12" x14ac:dyDescent="0.25">
      <c r="C82" s="10"/>
      <c r="E82" s="16"/>
      <c r="F82" s="17"/>
      <c r="G82" s="18"/>
      <c r="H82" s="18"/>
      <c r="I82" s="19"/>
      <c r="K82" s="35" t="e">
        <f t="shared" si="2"/>
        <v>#DIV/0!</v>
      </c>
      <c r="L82" s="35" t="e">
        <f t="shared" si="3"/>
        <v>#DIV/0!</v>
      </c>
    </row>
    <row r="83" spans="3:12" x14ac:dyDescent="0.25">
      <c r="C83" s="10"/>
      <c r="E83" s="16"/>
      <c r="F83" s="17"/>
      <c r="G83" s="18"/>
      <c r="H83" s="18"/>
      <c r="I83" s="19"/>
      <c r="K83" s="35" t="e">
        <f t="shared" si="2"/>
        <v>#DIV/0!</v>
      </c>
      <c r="L83" s="35" t="e">
        <f t="shared" si="3"/>
        <v>#DIV/0!</v>
      </c>
    </row>
    <row r="84" spans="3:12" x14ac:dyDescent="0.25">
      <c r="C84" s="10"/>
      <c r="E84" s="16"/>
      <c r="F84" s="17"/>
      <c r="G84" s="18"/>
      <c r="H84" s="18"/>
      <c r="I84" s="19"/>
      <c r="K84" s="35" t="e">
        <f t="shared" si="2"/>
        <v>#DIV/0!</v>
      </c>
      <c r="L84" s="35" t="e">
        <f t="shared" si="3"/>
        <v>#DIV/0!</v>
      </c>
    </row>
    <row r="85" spans="3:12" x14ac:dyDescent="0.25">
      <c r="C85" s="10"/>
      <c r="E85" s="16"/>
      <c r="F85" s="17"/>
      <c r="G85" s="31"/>
      <c r="H85" s="18"/>
      <c r="I85" s="19"/>
      <c r="K85" s="35" t="e">
        <f t="shared" si="2"/>
        <v>#DIV/0!</v>
      </c>
      <c r="L85" s="35" t="e">
        <f t="shared" si="3"/>
        <v>#DIV/0!</v>
      </c>
    </row>
    <row r="86" spans="3:12" x14ac:dyDescent="0.25">
      <c r="C86" s="10"/>
      <c r="E86" s="16"/>
      <c r="F86" s="17"/>
      <c r="G86" s="32"/>
      <c r="H86" s="18"/>
      <c r="I86" s="19"/>
      <c r="K86" s="35" t="e">
        <f t="shared" si="2"/>
        <v>#DIV/0!</v>
      </c>
      <c r="L86" s="35" t="e">
        <f t="shared" si="3"/>
        <v>#DIV/0!</v>
      </c>
    </row>
    <row r="87" spans="3:12" x14ac:dyDescent="0.25">
      <c r="C87" s="10"/>
      <c r="E87" s="16"/>
      <c r="F87" s="17"/>
      <c r="G87" s="32"/>
      <c r="H87" s="18"/>
      <c r="I87" s="19"/>
      <c r="K87" s="35" t="e">
        <f t="shared" si="2"/>
        <v>#DIV/0!</v>
      </c>
      <c r="L87" s="35" t="e">
        <f t="shared" si="3"/>
        <v>#DIV/0!</v>
      </c>
    </row>
    <row r="88" spans="3:12" x14ac:dyDescent="0.25">
      <c r="C88" s="10"/>
      <c r="E88" s="16"/>
      <c r="F88" s="17"/>
      <c r="G88" s="32"/>
      <c r="H88" s="18"/>
      <c r="I88" s="19"/>
      <c r="K88" s="35" t="e">
        <f t="shared" si="2"/>
        <v>#DIV/0!</v>
      </c>
      <c r="L88" s="35" t="e">
        <f t="shared" si="3"/>
        <v>#DIV/0!</v>
      </c>
    </row>
    <row r="89" spans="3:12" x14ac:dyDescent="0.25">
      <c r="C89" s="10"/>
      <c r="E89" s="16"/>
      <c r="F89" s="17"/>
      <c r="G89" s="18"/>
      <c r="H89" s="18"/>
      <c r="I89" s="19"/>
      <c r="K89" s="35" t="e">
        <f t="shared" si="2"/>
        <v>#DIV/0!</v>
      </c>
      <c r="L89" s="35" t="e">
        <f t="shared" si="3"/>
        <v>#DIV/0!</v>
      </c>
    </row>
    <row r="90" spans="3:12" x14ac:dyDescent="0.25">
      <c r="C90" s="10"/>
      <c r="E90" s="16"/>
      <c r="F90" s="17"/>
      <c r="G90" s="18"/>
      <c r="H90" s="18"/>
      <c r="I90" s="19"/>
      <c r="K90" s="35" t="e">
        <f t="shared" si="2"/>
        <v>#DIV/0!</v>
      </c>
      <c r="L90" s="35" t="e">
        <f t="shared" si="3"/>
        <v>#DIV/0!</v>
      </c>
    </row>
    <row r="91" spans="3:12" x14ac:dyDescent="0.25">
      <c r="C91" s="10"/>
      <c r="E91" s="16"/>
      <c r="F91" s="17"/>
      <c r="G91" s="18"/>
      <c r="H91" s="18"/>
      <c r="I91" s="19"/>
      <c r="K91" s="35" t="e">
        <f t="shared" si="2"/>
        <v>#DIV/0!</v>
      </c>
      <c r="L91" s="35" t="e">
        <f t="shared" si="3"/>
        <v>#DIV/0!</v>
      </c>
    </row>
    <row r="92" spans="3:12" x14ac:dyDescent="0.25">
      <c r="C92" s="10"/>
      <c r="E92" s="16"/>
      <c r="F92" s="17"/>
      <c r="G92" s="18"/>
      <c r="H92" s="18"/>
      <c r="I92" s="19"/>
      <c r="K92" s="35" t="e">
        <f t="shared" si="2"/>
        <v>#DIV/0!</v>
      </c>
      <c r="L92" s="35" t="e">
        <f t="shared" si="3"/>
        <v>#DIV/0!</v>
      </c>
    </row>
    <row r="93" spans="3:12" x14ac:dyDescent="0.25">
      <c r="C93" s="10"/>
      <c r="E93" s="16"/>
      <c r="F93" s="17"/>
      <c r="G93" s="18"/>
      <c r="H93" s="18"/>
      <c r="I93" s="19"/>
      <c r="K93" s="35" t="e">
        <f t="shared" si="2"/>
        <v>#DIV/0!</v>
      </c>
      <c r="L93" s="35" t="e">
        <f t="shared" si="3"/>
        <v>#DIV/0!</v>
      </c>
    </row>
    <row r="94" spans="3:12" x14ac:dyDescent="0.25">
      <c r="C94" s="10"/>
      <c r="E94" s="16"/>
      <c r="F94" s="17"/>
      <c r="G94" s="18"/>
      <c r="H94" s="18"/>
      <c r="I94" s="19"/>
      <c r="K94" s="35" t="e">
        <f t="shared" si="2"/>
        <v>#DIV/0!</v>
      </c>
      <c r="L94" s="35" t="e">
        <f t="shared" si="3"/>
        <v>#DIV/0!</v>
      </c>
    </row>
    <row r="95" spans="3:12" x14ac:dyDescent="0.25">
      <c r="C95" s="10"/>
      <c r="E95" s="16"/>
      <c r="F95" s="17"/>
      <c r="G95" s="18"/>
      <c r="H95" s="18"/>
      <c r="I95" s="19"/>
      <c r="K95" s="35" t="e">
        <f t="shared" si="2"/>
        <v>#DIV/0!</v>
      </c>
      <c r="L95" s="35" t="e">
        <f t="shared" si="3"/>
        <v>#DIV/0!</v>
      </c>
    </row>
    <row r="96" spans="3:12" x14ac:dyDescent="0.25">
      <c r="C96" s="10"/>
      <c r="E96" s="16"/>
      <c r="F96" s="17"/>
      <c r="G96" s="18"/>
      <c r="H96" s="18"/>
      <c r="I96" s="19"/>
      <c r="K96" s="35" t="e">
        <f t="shared" si="2"/>
        <v>#DIV/0!</v>
      </c>
      <c r="L96" s="35" t="e">
        <f t="shared" si="3"/>
        <v>#DIV/0!</v>
      </c>
    </row>
    <row r="97" spans="3:12" x14ac:dyDescent="0.25">
      <c r="C97" s="10"/>
      <c r="E97" s="16"/>
      <c r="F97" s="17"/>
      <c r="G97" s="18"/>
      <c r="H97" s="18"/>
      <c r="I97" s="19"/>
      <c r="K97" s="35" t="e">
        <f t="shared" si="2"/>
        <v>#DIV/0!</v>
      </c>
      <c r="L97" s="35" t="e">
        <f t="shared" si="3"/>
        <v>#DIV/0!</v>
      </c>
    </row>
    <row r="98" spans="3:12" x14ac:dyDescent="0.25">
      <c r="C98" s="10"/>
      <c r="E98" s="16"/>
      <c r="F98" s="17"/>
      <c r="G98" s="18"/>
      <c r="H98" s="18"/>
      <c r="I98" s="19"/>
      <c r="K98" s="35" t="e">
        <f t="shared" si="2"/>
        <v>#DIV/0!</v>
      </c>
      <c r="L98" s="35" t="e">
        <f t="shared" si="3"/>
        <v>#DIV/0!</v>
      </c>
    </row>
    <row r="99" spans="3:12" x14ac:dyDescent="0.25">
      <c r="C99" s="10"/>
      <c r="E99" s="16"/>
      <c r="F99" s="17"/>
      <c r="G99" s="18"/>
      <c r="H99" s="18"/>
      <c r="I99" s="19"/>
      <c r="K99" s="35" t="e">
        <f t="shared" si="2"/>
        <v>#DIV/0!</v>
      </c>
      <c r="L99" s="35" t="e">
        <f t="shared" si="3"/>
        <v>#DIV/0!</v>
      </c>
    </row>
    <row r="100" spans="3:12" x14ac:dyDescent="0.25">
      <c r="C100" s="10"/>
      <c r="E100" s="16"/>
      <c r="F100" s="17"/>
      <c r="G100" s="18"/>
      <c r="H100" s="18"/>
      <c r="I100" s="19"/>
      <c r="K100" s="35" t="e">
        <f t="shared" si="2"/>
        <v>#DIV/0!</v>
      </c>
      <c r="L100" s="35" t="e">
        <f t="shared" si="3"/>
        <v>#DIV/0!</v>
      </c>
    </row>
    <row r="101" spans="3:12" x14ac:dyDescent="0.25">
      <c r="C101" s="10"/>
      <c r="E101" s="16"/>
      <c r="F101" s="17"/>
      <c r="G101" s="18"/>
      <c r="H101" s="18"/>
      <c r="I101" s="19"/>
      <c r="K101" s="35" t="e">
        <f t="shared" si="2"/>
        <v>#DIV/0!</v>
      </c>
      <c r="L101" s="35" t="e">
        <f t="shared" si="3"/>
        <v>#DIV/0!</v>
      </c>
    </row>
    <row r="102" spans="3:12" x14ac:dyDescent="0.25">
      <c r="C102" s="10"/>
      <c r="E102" s="16"/>
      <c r="F102" s="17"/>
      <c r="G102" s="18"/>
      <c r="H102" s="18"/>
      <c r="I102" s="19"/>
      <c r="K102" s="35" t="e">
        <f t="shared" si="2"/>
        <v>#DIV/0!</v>
      </c>
      <c r="L102" s="35" t="e">
        <f t="shared" si="3"/>
        <v>#DIV/0!</v>
      </c>
    </row>
    <row r="103" spans="3:12" x14ac:dyDescent="0.25">
      <c r="C103" s="10"/>
      <c r="E103" s="16"/>
      <c r="F103" s="17"/>
      <c r="G103" s="18"/>
      <c r="H103" s="18"/>
      <c r="I103" s="19"/>
      <c r="K103" s="35" t="e">
        <f t="shared" si="2"/>
        <v>#DIV/0!</v>
      </c>
      <c r="L103" s="35" t="e">
        <f t="shared" si="3"/>
        <v>#DIV/0!</v>
      </c>
    </row>
    <row r="104" spans="3:12" x14ac:dyDescent="0.25">
      <c r="C104" s="10"/>
      <c r="E104" s="16"/>
      <c r="F104" s="17"/>
      <c r="G104" s="18"/>
      <c r="H104" s="18"/>
      <c r="I104" s="19"/>
      <c r="K104" s="35" t="e">
        <f t="shared" si="2"/>
        <v>#DIV/0!</v>
      </c>
      <c r="L104" s="35" t="e">
        <f t="shared" si="3"/>
        <v>#DIV/0!</v>
      </c>
    </row>
    <row r="105" spans="3:12" x14ac:dyDescent="0.25">
      <c r="C105" s="10"/>
      <c r="E105" s="16"/>
      <c r="F105" s="17"/>
      <c r="G105" s="18"/>
      <c r="H105" s="18"/>
      <c r="I105" s="19"/>
      <c r="K105" s="35" t="e">
        <f t="shared" si="2"/>
        <v>#DIV/0!</v>
      </c>
      <c r="L105" s="35" t="e">
        <f t="shared" si="3"/>
        <v>#DIV/0!</v>
      </c>
    </row>
    <row r="106" spans="3:12" x14ac:dyDescent="0.25">
      <c r="C106" s="10"/>
      <c r="E106" s="16"/>
      <c r="F106" s="17"/>
      <c r="G106" s="18"/>
      <c r="H106" s="18"/>
      <c r="I106" s="19"/>
      <c r="K106" s="35" t="e">
        <f t="shared" si="2"/>
        <v>#DIV/0!</v>
      </c>
      <c r="L106" s="35" t="e">
        <f t="shared" si="3"/>
        <v>#DIV/0!</v>
      </c>
    </row>
    <row r="107" spans="3:12" x14ac:dyDescent="0.25">
      <c r="C107" s="10"/>
      <c r="E107" s="16"/>
      <c r="F107" s="17"/>
      <c r="G107" s="18"/>
      <c r="H107" s="18"/>
      <c r="I107" s="19"/>
      <c r="K107" s="35" t="e">
        <f t="shared" si="2"/>
        <v>#DIV/0!</v>
      </c>
      <c r="L107" s="35" t="e">
        <f t="shared" si="3"/>
        <v>#DIV/0!</v>
      </c>
    </row>
    <row r="108" spans="3:12" x14ac:dyDescent="0.25">
      <c r="C108" s="10"/>
      <c r="E108" s="16"/>
      <c r="F108" s="17"/>
      <c r="G108" s="18"/>
      <c r="H108" s="18"/>
      <c r="I108" s="19"/>
      <c r="K108" s="35" t="e">
        <f t="shared" si="2"/>
        <v>#DIV/0!</v>
      </c>
      <c r="L108" s="35" t="e">
        <f t="shared" si="3"/>
        <v>#DIV/0!</v>
      </c>
    </row>
    <row r="109" spans="3:12" x14ac:dyDescent="0.25">
      <c r="C109" s="10"/>
      <c r="E109" s="16"/>
      <c r="F109" s="17"/>
      <c r="G109" s="18"/>
      <c r="H109" s="18"/>
      <c r="I109" s="19"/>
      <c r="K109" s="35" t="e">
        <f t="shared" si="2"/>
        <v>#DIV/0!</v>
      </c>
      <c r="L109" s="35" t="e">
        <f t="shared" si="3"/>
        <v>#DIV/0!</v>
      </c>
    </row>
    <row r="110" spans="3:12" x14ac:dyDescent="0.25">
      <c r="C110" s="10"/>
      <c r="E110" s="16"/>
      <c r="F110" s="17"/>
      <c r="G110" s="18"/>
      <c r="H110" s="18"/>
      <c r="I110" s="19"/>
      <c r="K110" s="35" t="e">
        <f t="shared" si="2"/>
        <v>#DIV/0!</v>
      </c>
      <c r="L110" s="35" t="e">
        <f t="shared" si="3"/>
        <v>#DIV/0!</v>
      </c>
    </row>
    <row r="111" spans="3:12" x14ac:dyDescent="0.25">
      <c r="C111" s="10"/>
      <c r="E111" s="16"/>
      <c r="F111" s="17"/>
      <c r="G111" s="18"/>
      <c r="H111" s="18"/>
      <c r="I111" s="19"/>
      <c r="K111" s="35" t="e">
        <f t="shared" si="2"/>
        <v>#DIV/0!</v>
      </c>
      <c r="L111" s="35" t="e">
        <f t="shared" si="3"/>
        <v>#DIV/0!</v>
      </c>
    </row>
    <row r="112" spans="3:12" x14ac:dyDescent="0.25">
      <c r="C112" s="10"/>
      <c r="E112" s="16"/>
      <c r="F112" s="17"/>
      <c r="G112" s="18"/>
      <c r="H112" s="18"/>
      <c r="I112" s="19"/>
      <c r="K112" s="35" t="e">
        <f t="shared" si="2"/>
        <v>#DIV/0!</v>
      </c>
      <c r="L112" s="35" t="e">
        <f t="shared" si="3"/>
        <v>#DIV/0!</v>
      </c>
    </row>
    <row r="113" spans="3:12" x14ac:dyDescent="0.25">
      <c r="C113" s="10"/>
      <c r="E113" s="16"/>
      <c r="F113" s="17"/>
      <c r="G113" s="18"/>
      <c r="H113" s="18"/>
      <c r="I113" s="19"/>
      <c r="K113" s="35" t="e">
        <f t="shared" si="2"/>
        <v>#DIV/0!</v>
      </c>
      <c r="L113" s="35" t="e">
        <f t="shared" si="3"/>
        <v>#DIV/0!</v>
      </c>
    </row>
    <row r="114" spans="3:12" x14ac:dyDescent="0.25">
      <c r="C114" s="10"/>
      <c r="E114" s="16"/>
      <c r="F114" s="17"/>
      <c r="G114" s="31"/>
      <c r="H114" s="18"/>
      <c r="I114" s="19"/>
      <c r="K114" s="35" t="e">
        <f t="shared" si="2"/>
        <v>#DIV/0!</v>
      </c>
      <c r="L114" s="35" t="e">
        <f t="shared" si="3"/>
        <v>#DIV/0!</v>
      </c>
    </row>
    <row r="115" spans="3:12" x14ac:dyDescent="0.25">
      <c r="C115" s="10"/>
      <c r="E115" s="16"/>
      <c r="F115" s="17"/>
      <c r="G115" s="32"/>
      <c r="H115" s="18"/>
      <c r="I115" s="19"/>
      <c r="K115" s="35" t="e">
        <f t="shared" si="2"/>
        <v>#DIV/0!</v>
      </c>
      <c r="L115" s="35" t="e">
        <f t="shared" si="3"/>
        <v>#DIV/0!</v>
      </c>
    </row>
    <row r="116" spans="3:12" x14ac:dyDescent="0.25">
      <c r="C116" s="10"/>
      <c r="E116" s="16"/>
      <c r="F116" s="17"/>
      <c r="G116" s="32"/>
      <c r="H116" s="18"/>
      <c r="I116" s="19"/>
      <c r="K116" s="35" t="e">
        <f t="shared" si="2"/>
        <v>#DIV/0!</v>
      </c>
      <c r="L116" s="35" t="e">
        <f t="shared" si="3"/>
        <v>#DIV/0!</v>
      </c>
    </row>
    <row r="117" spans="3:12" x14ac:dyDescent="0.25">
      <c r="C117" s="10"/>
      <c r="E117" s="16"/>
      <c r="F117" s="17"/>
      <c r="G117" s="32"/>
      <c r="H117" s="18"/>
      <c r="I117" s="19"/>
      <c r="K117" s="35" t="e">
        <f t="shared" si="2"/>
        <v>#DIV/0!</v>
      </c>
      <c r="L117" s="35" t="e">
        <f t="shared" si="3"/>
        <v>#DIV/0!</v>
      </c>
    </row>
    <row r="118" spans="3:12" x14ac:dyDescent="0.25">
      <c r="C118" s="10"/>
      <c r="E118" s="16"/>
      <c r="F118" s="17"/>
      <c r="G118" s="18"/>
      <c r="H118" s="18"/>
      <c r="I118" s="19"/>
      <c r="K118" s="35" t="e">
        <f t="shared" si="2"/>
        <v>#DIV/0!</v>
      </c>
      <c r="L118" s="35" t="e">
        <f t="shared" si="3"/>
        <v>#DIV/0!</v>
      </c>
    </row>
    <row r="119" spans="3:12" x14ac:dyDescent="0.25">
      <c r="C119" s="10"/>
      <c r="E119" s="16"/>
      <c r="F119" s="17"/>
      <c r="G119" s="18"/>
      <c r="H119" s="18"/>
      <c r="I119" s="19"/>
      <c r="K119" s="35" t="e">
        <f t="shared" si="2"/>
        <v>#DIV/0!</v>
      </c>
      <c r="L119" s="35" t="e">
        <f t="shared" si="3"/>
        <v>#DIV/0!</v>
      </c>
    </row>
    <row r="120" spans="3:12" x14ac:dyDescent="0.25">
      <c r="C120" s="10"/>
      <c r="E120" s="16"/>
      <c r="F120" s="17"/>
      <c r="G120" s="18"/>
      <c r="H120" s="18"/>
      <c r="I120" s="19"/>
      <c r="K120" s="35" t="e">
        <f t="shared" si="2"/>
        <v>#DIV/0!</v>
      </c>
      <c r="L120" s="35" t="e">
        <f t="shared" si="3"/>
        <v>#DIV/0!</v>
      </c>
    </row>
    <row r="121" spans="3:12" x14ac:dyDescent="0.25">
      <c r="C121" s="10"/>
      <c r="E121" s="16"/>
      <c r="F121" s="17"/>
      <c r="G121" s="18"/>
      <c r="H121" s="18"/>
      <c r="I121" s="19"/>
      <c r="K121" s="35" t="e">
        <f t="shared" si="2"/>
        <v>#DIV/0!</v>
      </c>
      <c r="L121" s="35" t="e">
        <f t="shared" si="3"/>
        <v>#DIV/0!</v>
      </c>
    </row>
    <row r="122" spans="3:12" x14ac:dyDescent="0.25">
      <c r="C122" s="10"/>
      <c r="E122" s="16"/>
      <c r="F122" s="17"/>
      <c r="G122" s="18"/>
      <c r="H122" s="18"/>
      <c r="I122" s="19"/>
      <c r="K122" s="35" t="e">
        <f t="shared" si="2"/>
        <v>#DIV/0!</v>
      </c>
      <c r="L122" s="35" t="e">
        <f t="shared" si="3"/>
        <v>#DIV/0!</v>
      </c>
    </row>
    <row r="123" spans="3:12" x14ac:dyDescent="0.25">
      <c r="C123" s="10"/>
      <c r="E123" s="16"/>
      <c r="F123" s="17"/>
      <c r="G123" s="18"/>
      <c r="H123" s="18"/>
      <c r="I123" s="19"/>
      <c r="K123" s="35" t="e">
        <f t="shared" si="2"/>
        <v>#DIV/0!</v>
      </c>
      <c r="L123" s="35" t="e">
        <f t="shared" si="3"/>
        <v>#DIV/0!</v>
      </c>
    </row>
    <row r="124" spans="3:12" x14ac:dyDescent="0.25">
      <c r="C124" s="10"/>
      <c r="E124" s="16"/>
      <c r="F124" s="17"/>
      <c r="G124" s="18"/>
      <c r="H124" s="18"/>
      <c r="I124" s="19"/>
      <c r="K124" s="35" t="e">
        <f t="shared" si="2"/>
        <v>#DIV/0!</v>
      </c>
      <c r="L124" s="35" t="e">
        <f t="shared" si="3"/>
        <v>#DIV/0!</v>
      </c>
    </row>
    <row r="125" spans="3:12" x14ac:dyDescent="0.25">
      <c r="C125" s="10"/>
      <c r="E125" s="16"/>
      <c r="F125" s="17"/>
      <c r="G125" s="18"/>
      <c r="H125" s="18"/>
      <c r="I125" s="19"/>
      <c r="K125" s="35" t="e">
        <f t="shared" si="2"/>
        <v>#DIV/0!</v>
      </c>
      <c r="L125" s="35" t="e">
        <f t="shared" si="3"/>
        <v>#DIV/0!</v>
      </c>
    </row>
    <row r="126" spans="3:12" x14ac:dyDescent="0.25">
      <c r="C126" s="10"/>
      <c r="E126" s="16"/>
      <c r="F126" s="17"/>
      <c r="G126" s="18"/>
      <c r="H126" s="18"/>
      <c r="I126" s="19"/>
      <c r="K126" s="35" t="e">
        <f t="shared" si="2"/>
        <v>#DIV/0!</v>
      </c>
      <c r="L126" s="35" t="e">
        <f t="shared" si="3"/>
        <v>#DIV/0!</v>
      </c>
    </row>
    <row r="127" spans="3:12" x14ac:dyDescent="0.25">
      <c r="C127" s="10"/>
      <c r="E127" s="16"/>
      <c r="F127" s="17"/>
      <c r="G127" s="18"/>
      <c r="H127" s="18"/>
      <c r="I127" s="19"/>
      <c r="K127" s="35" t="e">
        <f t="shared" si="2"/>
        <v>#DIV/0!</v>
      </c>
      <c r="L127" s="35" t="e">
        <f t="shared" si="3"/>
        <v>#DIV/0!</v>
      </c>
    </row>
    <row r="128" spans="3:12" x14ac:dyDescent="0.25">
      <c r="C128" s="10"/>
      <c r="E128" s="16"/>
      <c r="F128" s="17"/>
      <c r="G128" s="18"/>
      <c r="H128" s="18"/>
      <c r="I128" s="19"/>
      <c r="K128" s="35" t="e">
        <f t="shared" si="2"/>
        <v>#DIV/0!</v>
      </c>
      <c r="L128" s="35" t="e">
        <f t="shared" si="3"/>
        <v>#DIV/0!</v>
      </c>
    </row>
    <row r="129" spans="3:12" x14ac:dyDescent="0.25">
      <c r="C129" s="10"/>
      <c r="E129" s="16"/>
      <c r="F129" s="17"/>
      <c r="G129" s="18"/>
      <c r="H129" s="18"/>
      <c r="I129" s="19"/>
      <c r="K129" s="35" t="e">
        <f t="shared" si="2"/>
        <v>#DIV/0!</v>
      </c>
      <c r="L129" s="35" t="e">
        <f t="shared" si="3"/>
        <v>#DIV/0!</v>
      </c>
    </row>
    <row r="130" spans="3:12" x14ac:dyDescent="0.25">
      <c r="C130" s="10"/>
      <c r="E130" s="16"/>
      <c r="F130" s="17"/>
      <c r="G130" s="18"/>
      <c r="H130" s="18"/>
      <c r="I130" s="19"/>
      <c r="K130" s="35" t="e">
        <f t="shared" ref="K130:K193" si="4">(H130+$B$3)^(1-$B$2)/(1-$B$2)</f>
        <v>#DIV/0!</v>
      </c>
      <c r="L130" s="35" t="e">
        <f t="shared" ref="L130:L193" si="5">(H130+J130+$B$3-$B$4)^(1-$B$2)/(1-$B$2)</f>
        <v>#DIV/0!</v>
      </c>
    </row>
    <row r="131" spans="3:12" x14ac:dyDescent="0.25">
      <c r="C131" s="10"/>
      <c r="E131" s="16"/>
      <c r="F131" s="17"/>
      <c r="G131" s="18"/>
      <c r="H131" s="18"/>
      <c r="I131" s="19"/>
      <c r="K131" s="35" t="e">
        <f t="shared" si="4"/>
        <v>#DIV/0!</v>
      </c>
      <c r="L131" s="35" t="e">
        <f t="shared" si="5"/>
        <v>#DIV/0!</v>
      </c>
    </row>
    <row r="132" spans="3:12" x14ac:dyDescent="0.25">
      <c r="C132" s="10"/>
      <c r="E132" s="16"/>
      <c r="F132" s="17"/>
      <c r="G132" s="18"/>
      <c r="H132" s="18"/>
      <c r="I132" s="19"/>
      <c r="K132" s="35" t="e">
        <f t="shared" si="4"/>
        <v>#DIV/0!</v>
      </c>
      <c r="L132" s="35" t="e">
        <f t="shared" si="5"/>
        <v>#DIV/0!</v>
      </c>
    </row>
    <row r="133" spans="3:12" x14ac:dyDescent="0.25">
      <c r="C133" s="10"/>
      <c r="E133" s="16"/>
      <c r="F133" s="17"/>
      <c r="G133" s="18"/>
      <c r="H133" s="18"/>
      <c r="I133" s="19"/>
      <c r="K133" s="35" t="e">
        <f t="shared" si="4"/>
        <v>#DIV/0!</v>
      </c>
      <c r="L133" s="35" t="e">
        <f t="shared" si="5"/>
        <v>#DIV/0!</v>
      </c>
    </row>
    <row r="134" spans="3:12" x14ac:dyDescent="0.25">
      <c r="C134" s="10"/>
      <c r="E134" s="16"/>
      <c r="F134" s="17"/>
      <c r="G134" s="18"/>
      <c r="H134" s="18"/>
      <c r="I134" s="19"/>
      <c r="K134" s="35" t="e">
        <f t="shared" si="4"/>
        <v>#DIV/0!</v>
      </c>
      <c r="L134" s="35" t="e">
        <f t="shared" si="5"/>
        <v>#DIV/0!</v>
      </c>
    </row>
    <row r="135" spans="3:12" x14ac:dyDescent="0.25">
      <c r="C135" s="10"/>
      <c r="E135" s="16"/>
      <c r="F135" s="17"/>
      <c r="G135" s="18"/>
      <c r="H135" s="18"/>
      <c r="I135" s="19"/>
      <c r="K135" s="35" t="e">
        <f t="shared" si="4"/>
        <v>#DIV/0!</v>
      </c>
      <c r="L135" s="35" t="e">
        <f t="shared" si="5"/>
        <v>#DIV/0!</v>
      </c>
    </row>
    <row r="136" spans="3:12" x14ac:dyDescent="0.25">
      <c r="C136" s="10"/>
      <c r="E136" s="16"/>
      <c r="F136" s="17"/>
      <c r="G136" s="18"/>
      <c r="H136" s="18"/>
      <c r="I136" s="19"/>
      <c r="K136" s="35" t="e">
        <f t="shared" si="4"/>
        <v>#DIV/0!</v>
      </c>
      <c r="L136" s="35" t="e">
        <f t="shared" si="5"/>
        <v>#DIV/0!</v>
      </c>
    </row>
    <row r="137" spans="3:12" x14ac:dyDescent="0.25">
      <c r="C137" s="10"/>
      <c r="E137" s="16"/>
      <c r="F137" s="17"/>
      <c r="G137" s="18"/>
      <c r="H137" s="18"/>
      <c r="I137" s="19"/>
      <c r="K137" s="35" t="e">
        <f t="shared" si="4"/>
        <v>#DIV/0!</v>
      </c>
      <c r="L137" s="35" t="e">
        <f t="shared" si="5"/>
        <v>#DIV/0!</v>
      </c>
    </row>
    <row r="138" spans="3:12" x14ac:dyDescent="0.25">
      <c r="C138" s="10"/>
      <c r="E138" s="16"/>
      <c r="F138" s="17"/>
      <c r="G138" s="18"/>
      <c r="H138" s="18"/>
      <c r="I138" s="19"/>
      <c r="K138" s="35" t="e">
        <f t="shared" si="4"/>
        <v>#DIV/0!</v>
      </c>
      <c r="L138" s="35" t="e">
        <f t="shared" si="5"/>
        <v>#DIV/0!</v>
      </c>
    </row>
    <row r="139" spans="3:12" x14ac:dyDescent="0.25">
      <c r="C139" s="10"/>
      <c r="E139" s="16"/>
      <c r="F139" s="17"/>
      <c r="G139" s="18"/>
      <c r="H139" s="18"/>
      <c r="I139" s="19"/>
      <c r="K139" s="35" t="e">
        <f t="shared" si="4"/>
        <v>#DIV/0!</v>
      </c>
      <c r="L139" s="35" t="e">
        <f t="shared" si="5"/>
        <v>#DIV/0!</v>
      </c>
    </row>
    <row r="140" spans="3:12" x14ac:dyDescent="0.25">
      <c r="C140" s="10"/>
      <c r="E140" s="16"/>
      <c r="F140" s="17"/>
      <c r="G140" s="18"/>
      <c r="H140" s="18"/>
      <c r="I140" s="19"/>
      <c r="K140" s="35" t="e">
        <f t="shared" si="4"/>
        <v>#DIV/0!</v>
      </c>
      <c r="L140" s="35" t="e">
        <f t="shared" si="5"/>
        <v>#DIV/0!</v>
      </c>
    </row>
    <row r="141" spans="3:12" x14ac:dyDescent="0.25">
      <c r="C141" s="10"/>
      <c r="E141" s="16"/>
      <c r="F141" s="17"/>
      <c r="G141" s="18"/>
      <c r="H141" s="18"/>
      <c r="I141" s="19"/>
      <c r="K141" s="35" t="e">
        <f t="shared" si="4"/>
        <v>#DIV/0!</v>
      </c>
      <c r="L141" s="35" t="e">
        <f t="shared" si="5"/>
        <v>#DIV/0!</v>
      </c>
    </row>
    <row r="142" spans="3:12" x14ac:dyDescent="0.25">
      <c r="C142" s="10"/>
      <c r="E142" s="16"/>
      <c r="F142" s="17"/>
      <c r="G142" s="18"/>
      <c r="H142" s="18"/>
      <c r="I142" s="19"/>
      <c r="K142" s="35" t="e">
        <f t="shared" si="4"/>
        <v>#DIV/0!</v>
      </c>
      <c r="L142" s="35" t="e">
        <f t="shared" si="5"/>
        <v>#DIV/0!</v>
      </c>
    </row>
    <row r="143" spans="3:12" x14ac:dyDescent="0.25">
      <c r="C143" s="10"/>
      <c r="E143" s="16"/>
      <c r="F143" s="17"/>
      <c r="G143" s="31"/>
      <c r="H143" s="18"/>
      <c r="I143" s="19"/>
      <c r="K143" s="35" t="e">
        <f t="shared" si="4"/>
        <v>#DIV/0!</v>
      </c>
      <c r="L143" s="35" t="e">
        <f t="shared" si="5"/>
        <v>#DIV/0!</v>
      </c>
    </row>
    <row r="144" spans="3:12" x14ac:dyDescent="0.25">
      <c r="C144" s="10"/>
      <c r="E144" s="16"/>
      <c r="F144" s="17"/>
      <c r="G144" s="32"/>
      <c r="H144" s="18"/>
      <c r="I144" s="19"/>
      <c r="K144" s="35" t="e">
        <f t="shared" si="4"/>
        <v>#DIV/0!</v>
      </c>
      <c r="L144" s="35" t="e">
        <f t="shared" si="5"/>
        <v>#DIV/0!</v>
      </c>
    </row>
    <row r="145" spans="3:12" x14ac:dyDescent="0.25">
      <c r="C145" s="10"/>
      <c r="E145" s="16"/>
      <c r="F145" s="17"/>
      <c r="G145" s="32"/>
      <c r="H145" s="18"/>
      <c r="I145" s="19"/>
      <c r="K145" s="35" t="e">
        <f t="shared" si="4"/>
        <v>#DIV/0!</v>
      </c>
      <c r="L145" s="35" t="e">
        <f t="shared" si="5"/>
        <v>#DIV/0!</v>
      </c>
    </row>
    <row r="146" spans="3:12" x14ac:dyDescent="0.25">
      <c r="C146" s="10"/>
      <c r="E146" s="16"/>
      <c r="F146" s="17"/>
      <c r="G146" s="32"/>
      <c r="H146" s="18"/>
      <c r="I146" s="19"/>
      <c r="K146" s="35" t="e">
        <f t="shared" si="4"/>
        <v>#DIV/0!</v>
      </c>
      <c r="L146" s="35" t="e">
        <f t="shared" si="5"/>
        <v>#DIV/0!</v>
      </c>
    </row>
    <row r="147" spans="3:12" x14ac:dyDescent="0.25">
      <c r="C147" s="10"/>
      <c r="E147" s="16"/>
      <c r="F147" s="17"/>
      <c r="G147" s="18"/>
      <c r="H147" s="18"/>
      <c r="I147" s="19"/>
      <c r="K147" s="35" t="e">
        <f t="shared" si="4"/>
        <v>#DIV/0!</v>
      </c>
      <c r="L147" s="35" t="e">
        <f t="shared" si="5"/>
        <v>#DIV/0!</v>
      </c>
    </row>
    <row r="148" spans="3:12" x14ac:dyDescent="0.25">
      <c r="C148" s="10"/>
      <c r="E148" s="16"/>
      <c r="F148" s="17"/>
      <c r="G148" s="18"/>
      <c r="H148" s="18"/>
      <c r="I148" s="19"/>
      <c r="K148" s="35" t="e">
        <f t="shared" si="4"/>
        <v>#DIV/0!</v>
      </c>
      <c r="L148" s="35" t="e">
        <f t="shared" si="5"/>
        <v>#DIV/0!</v>
      </c>
    </row>
    <row r="149" spans="3:12" x14ac:dyDescent="0.25">
      <c r="C149" s="10"/>
      <c r="E149" s="16"/>
      <c r="F149" s="17"/>
      <c r="G149" s="18"/>
      <c r="H149" s="18"/>
      <c r="I149" s="19"/>
      <c r="K149" s="35" t="e">
        <f t="shared" si="4"/>
        <v>#DIV/0!</v>
      </c>
      <c r="L149" s="35" t="e">
        <f t="shared" si="5"/>
        <v>#DIV/0!</v>
      </c>
    </row>
    <row r="150" spans="3:12" x14ac:dyDescent="0.25">
      <c r="C150" s="10"/>
      <c r="E150" s="16"/>
      <c r="F150" s="17"/>
      <c r="G150" s="18"/>
      <c r="H150" s="18"/>
      <c r="I150" s="19"/>
      <c r="K150" s="35" t="e">
        <f t="shared" si="4"/>
        <v>#DIV/0!</v>
      </c>
      <c r="L150" s="35" t="e">
        <f t="shared" si="5"/>
        <v>#DIV/0!</v>
      </c>
    </row>
    <row r="151" spans="3:12" x14ac:dyDescent="0.25">
      <c r="C151" s="10"/>
      <c r="E151" s="16"/>
      <c r="F151" s="17"/>
      <c r="G151" s="18"/>
      <c r="H151" s="18"/>
      <c r="I151" s="19"/>
      <c r="K151" s="35" t="e">
        <f t="shared" si="4"/>
        <v>#DIV/0!</v>
      </c>
      <c r="L151" s="35" t="e">
        <f t="shared" si="5"/>
        <v>#DIV/0!</v>
      </c>
    </row>
    <row r="152" spans="3:12" x14ac:dyDescent="0.25">
      <c r="C152" s="10"/>
      <c r="E152" s="16"/>
      <c r="F152" s="17"/>
      <c r="G152" s="18"/>
      <c r="H152" s="18"/>
      <c r="I152" s="19"/>
      <c r="K152" s="35" t="e">
        <f t="shared" si="4"/>
        <v>#DIV/0!</v>
      </c>
      <c r="L152" s="35" t="e">
        <f t="shared" si="5"/>
        <v>#DIV/0!</v>
      </c>
    </row>
    <row r="153" spans="3:12" x14ac:dyDescent="0.25">
      <c r="C153" s="10"/>
      <c r="E153" s="16"/>
      <c r="F153" s="17"/>
      <c r="G153" s="18"/>
      <c r="H153" s="18"/>
      <c r="I153" s="19"/>
      <c r="K153" s="35" t="e">
        <f t="shared" si="4"/>
        <v>#DIV/0!</v>
      </c>
      <c r="L153" s="35" t="e">
        <f t="shared" si="5"/>
        <v>#DIV/0!</v>
      </c>
    </row>
    <row r="154" spans="3:12" x14ac:dyDescent="0.25">
      <c r="C154" s="10"/>
      <c r="E154" s="16"/>
      <c r="F154" s="17"/>
      <c r="G154" s="18"/>
      <c r="H154" s="18"/>
      <c r="I154" s="19"/>
      <c r="K154" s="35" t="e">
        <f t="shared" si="4"/>
        <v>#DIV/0!</v>
      </c>
      <c r="L154" s="35" t="e">
        <f t="shared" si="5"/>
        <v>#DIV/0!</v>
      </c>
    </row>
    <row r="155" spans="3:12" x14ac:dyDescent="0.25">
      <c r="C155" s="10"/>
      <c r="E155" s="16"/>
      <c r="F155" s="17"/>
      <c r="G155" s="18"/>
      <c r="H155" s="18"/>
      <c r="I155" s="19"/>
      <c r="K155" s="35" t="e">
        <f t="shared" si="4"/>
        <v>#DIV/0!</v>
      </c>
      <c r="L155" s="35" t="e">
        <f t="shared" si="5"/>
        <v>#DIV/0!</v>
      </c>
    </row>
    <row r="156" spans="3:12" x14ac:dyDescent="0.25">
      <c r="C156" s="10"/>
      <c r="E156" s="16"/>
      <c r="F156" s="17"/>
      <c r="G156" s="18"/>
      <c r="H156" s="18"/>
      <c r="I156" s="19"/>
      <c r="K156" s="35" t="e">
        <f t="shared" si="4"/>
        <v>#DIV/0!</v>
      </c>
      <c r="L156" s="35" t="e">
        <f t="shared" si="5"/>
        <v>#DIV/0!</v>
      </c>
    </row>
    <row r="157" spans="3:12" x14ac:dyDescent="0.25">
      <c r="C157" s="10"/>
      <c r="E157" s="16"/>
      <c r="F157" s="17"/>
      <c r="G157" s="18"/>
      <c r="H157" s="18"/>
      <c r="I157" s="19"/>
      <c r="K157" s="35" t="e">
        <f t="shared" si="4"/>
        <v>#DIV/0!</v>
      </c>
      <c r="L157" s="35" t="e">
        <f t="shared" si="5"/>
        <v>#DIV/0!</v>
      </c>
    </row>
    <row r="158" spans="3:12" x14ac:dyDescent="0.25">
      <c r="C158" s="10"/>
      <c r="E158" s="16"/>
      <c r="F158" s="17"/>
      <c r="G158" s="18"/>
      <c r="H158" s="18"/>
      <c r="I158" s="19"/>
      <c r="K158" s="35" t="e">
        <f t="shared" si="4"/>
        <v>#DIV/0!</v>
      </c>
      <c r="L158" s="35" t="e">
        <f t="shared" si="5"/>
        <v>#DIV/0!</v>
      </c>
    </row>
    <row r="159" spans="3:12" x14ac:dyDescent="0.25">
      <c r="C159" s="10"/>
      <c r="E159" s="16"/>
      <c r="F159" s="17"/>
      <c r="G159" s="18"/>
      <c r="H159" s="18"/>
      <c r="I159" s="19"/>
      <c r="K159" s="35" t="e">
        <f t="shared" si="4"/>
        <v>#DIV/0!</v>
      </c>
      <c r="L159" s="35" t="e">
        <f t="shared" si="5"/>
        <v>#DIV/0!</v>
      </c>
    </row>
    <row r="160" spans="3:12" x14ac:dyDescent="0.25">
      <c r="C160" s="10"/>
      <c r="E160" s="16"/>
      <c r="F160" s="17"/>
      <c r="G160" s="18"/>
      <c r="H160" s="18"/>
      <c r="I160" s="19"/>
      <c r="K160" s="35" t="e">
        <f t="shared" si="4"/>
        <v>#DIV/0!</v>
      </c>
      <c r="L160" s="35" t="e">
        <f t="shared" si="5"/>
        <v>#DIV/0!</v>
      </c>
    </row>
    <row r="161" spans="3:12" x14ac:dyDescent="0.25">
      <c r="C161" s="10"/>
      <c r="E161" s="16"/>
      <c r="F161" s="17"/>
      <c r="G161" s="18"/>
      <c r="H161" s="18"/>
      <c r="I161" s="19"/>
      <c r="K161" s="35" t="e">
        <f t="shared" si="4"/>
        <v>#DIV/0!</v>
      </c>
      <c r="L161" s="35" t="e">
        <f t="shared" si="5"/>
        <v>#DIV/0!</v>
      </c>
    </row>
    <row r="162" spans="3:12" x14ac:dyDescent="0.25">
      <c r="C162" s="10"/>
      <c r="E162" s="16"/>
      <c r="F162" s="17"/>
      <c r="G162" s="18"/>
      <c r="H162" s="18"/>
      <c r="I162" s="19"/>
      <c r="K162" s="35" t="e">
        <f t="shared" si="4"/>
        <v>#DIV/0!</v>
      </c>
      <c r="L162" s="35" t="e">
        <f t="shared" si="5"/>
        <v>#DIV/0!</v>
      </c>
    </row>
    <row r="163" spans="3:12" x14ac:dyDescent="0.25">
      <c r="C163" s="10"/>
      <c r="E163" s="16"/>
      <c r="F163" s="17"/>
      <c r="G163" s="18"/>
      <c r="H163" s="18"/>
      <c r="I163" s="19"/>
      <c r="K163" s="35" t="e">
        <f t="shared" si="4"/>
        <v>#DIV/0!</v>
      </c>
      <c r="L163" s="35" t="e">
        <f t="shared" si="5"/>
        <v>#DIV/0!</v>
      </c>
    </row>
    <row r="164" spans="3:12" x14ac:dyDescent="0.25">
      <c r="C164" s="10"/>
      <c r="E164" s="16"/>
      <c r="F164" s="17"/>
      <c r="G164" s="18"/>
      <c r="H164" s="18"/>
      <c r="I164" s="19"/>
      <c r="K164" s="35" t="e">
        <f t="shared" si="4"/>
        <v>#DIV/0!</v>
      </c>
      <c r="L164" s="35" t="e">
        <f t="shared" si="5"/>
        <v>#DIV/0!</v>
      </c>
    </row>
    <row r="165" spans="3:12" x14ac:dyDescent="0.25">
      <c r="C165" s="10"/>
      <c r="E165" s="16"/>
      <c r="F165" s="17"/>
      <c r="G165" s="18"/>
      <c r="H165" s="18"/>
      <c r="I165" s="19"/>
      <c r="K165" s="35" t="e">
        <f t="shared" si="4"/>
        <v>#DIV/0!</v>
      </c>
      <c r="L165" s="35" t="e">
        <f t="shared" si="5"/>
        <v>#DIV/0!</v>
      </c>
    </row>
    <row r="166" spans="3:12" x14ac:dyDescent="0.25">
      <c r="C166" s="10"/>
      <c r="E166" s="16"/>
      <c r="F166" s="17"/>
      <c r="G166" s="18"/>
      <c r="H166" s="18"/>
      <c r="I166" s="19"/>
      <c r="K166" s="35" t="e">
        <f t="shared" si="4"/>
        <v>#DIV/0!</v>
      </c>
      <c r="L166" s="35" t="e">
        <f t="shared" si="5"/>
        <v>#DIV/0!</v>
      </c>
    </row>
    <row r="167" spans="3:12" x14ac:dyDescent="0.25">
      <c r="C167" s="10"/>
      <c r="E167" s="16"/>
      <c r="F167" s="17"/>
      <c r="G167" s="18"/>
      <c r="H167" s="18"/>
      <c r="I167" s="19"/>
      <c r="K167" s="35" t="e">
        <f t="shared" si="4"/>
        <v>#DIV/0!</v>
      </c>
      <c r="L167" s="35" t="e">
        <f t="shared" si="5"/>
        <v>#DIV/0!</v>
      </c>
    </row>
    <row r="168" spans="3:12" x14ac:dyDescent="0.25">
      <c r="C168" s="10"/>
      <c r="E168" s="16"/>
      <c r="F168" s="17"/>
      <c r="G168" s="18"/>
      <c r="H168" s="18"/>
      <c r="I168" s="19"/>
      <c r="K168" s="35" t="e">
        <f t="shared" si="4"/>
        <v>#DIV/0!</v>
      </c>
      <c r="L168" s="35" t="e">
        <f t="shared" si="5"/>
        <v>#DIV/0!</v>
      </c>
    </row>
    <row r="169" spans="3:12" x14ac:dyDescent="0.25">
      <c r="C169" s="10"/>
      <c r="E169" s="16"/>
      <c r="F169" s="17"/>
      <c r="G169" s="18"/>
      <c r="H169" s="18"/>
      <c r="I169" s="19"/>
      <c r="K169" s="35" t="e">
        <f t="shared" si="4"/>
        <v>#DIV/0!</v>
      </c>
      <c r="L169" s="35" t="e">
        <f t="shared" si="5"/>
        <v>#DIV/0!</v>
      </c>
    </row>
    <row r="170" spans="3:12" x14ac:dyDescent="0.25">
      <c r="C170" s="10"/>
      <c r="E170" s="16"/>
      <c r="F170" s="17"/>
      <c r="G170" s="18"/>
      <c r="H170" s="18"/>
      <c r="I170" s="19"/>
      <c r="K170" s="35" t="e">
        <f t="shared" si="4"/>
        <v>#DIV/0!</v>
      </c>
      <c r="L170" s="35" t="e">
        <f t="shared" si="5"/>
        <v>#DIV/0!</v>
      </c>
    </row>
    <row r="171" spans="3:12" x14ac:dyDescent="0.25">
      <c r="C171" s="10"/>
      <c r="E171" s="16"/>
      <c r="F171" s="17"/>
      <c r="G171" s="18"/>
      <c r="H171" s="18"/>
      <c r="I171" s="19"/>
      <c r="K171" s="35" t="e">
        <f t="shared" si="4"/>
        <v>#DIV/0!</v>
      </c>
      <c r="L171" s="35" t="e">
        <f t="shared" si="5"/>
        <v>#DIV/0!</v>
      </c>
    </row>
    <row r="172" spans="3:12" x14ac:dyDescent="0.25">
      <c r="C172" s="10"/>
      <c r="E172" s="16"/>
      <c r="F172" s="17"/>
      <c r="G172" s="31"/>
      <c r="H172" s="18"/>
      <c r="I172" s="19"/>
      <c r="K172" s="35" t="e">
        <f t="shared" si="4"/>
        <v>#DIV/0!</v>
      </c>
      <c r="L172" s="35" t="e">
        <f t="shared" si="5"/>
        <v>#DIV/0!</v>
      </c>
    </row>
    <row r="173" spans="3:12" x14ac:dyDescent="0.25">
      <c r="C173" s="10"/>
      <c r="E173" s="16"/>
      <c r="F173" s="17"/>
      <c r="G173" s="32"/>
      <c r="H173" s="18"/>
      <c r="I173" s="19"/>
      <c r="K173" s="35" t="e">
        <f t="shared" si="4"/>
        <v>#DIV/0!</v>
      </c>
      <c r="L173" s="35" t="e">
        <f t="shared" si="5"/>
        <v>#DIV/0!</v>
      </c>
    </row>
    <row r="174" spans="3:12" x14ac:dyDescent="0.25">
      <c r="C174" s="10"/>
      <c r="E174" s="16"/>
      <c r="F174" s="17"/>
      <c r="G174" s="32"/>
      <c r="H174" s="18"/>
      <c r="I174" s="19"/>
      <c r="K174" s="35" t="e">
        <f t="shared" si="4"/>
        <v>#DIV/0!</v>
      </c>
      <c r="L174" s="35" t="e">
        <f t="shared" si="5"/>
        <v>#DIV/0!</v>
      </c>
    </row>
    <row r="175" spans="3:12" x14ac:dyDescent="0.25">
      <c r="C175" s="10"/>
      <c r="E175" s="16"/>
      <c r="F175" s="17"/>
      <c r="G175" s="32"/>
      <c r="H175" s="18"/>
      <c r="I175" s="19"/>
      <c r="K175" s="35" t="e">
        <f t="shared" si="4"/>
        <v>#DIV/0!</v>
      </c>
      <c r="L175" s="35" t="e">
        <f t="shared" si="5"/>
        <v>#DIV/0!</v>
      </c>
    </row>
    <row r="176" spans="3:12" x14ac:dyDescent="0.25">
      <c r="C176" s="10"/>
      <c r="E176" s="16"/>
      <c r="F176" s="17"/>
      <c r="G176" s="18"/>
      <c r="H176" s="18"/>
      <c r="I176" s="19"/>
      <c r="K176" s="35" t="e">
        <f t="shared" si="4"/>
        <v>#DIV/0!</v>
      </c>
      <c r="L176" s="35" t="e">
        <f t="shared" si="5"/>
        <v>#DIV/0!</v>
      </c>
    </row>
    <row r="177" spans="3:12" x14ac:dyDescent="0.25">
      <c r="C177" s="10"/>
      <c r="E177" s="16"/>
      <c r="F177" s="17"/>
      <c r="G177" s="18"/>
      <c r="H177" s="18"/>
      <c r="I177" s="19"/>
      <c r="K177" s="35" t="e">
        <f t="shared" si="4"/>
        <v>#DIV/0!</v>
      </c>
      <c r="L177" s="35" t="e">
        <f t="shared" si="5"/>
        <v>#DIV/0!</v>
      </c>
    </row>
    <row r="178" spans="3:12" x14ac:dyDescent="0.25">
      <c r="C178" s="10"/>
      <c r="E178" s="16"/>
      <c r="F178" s="17"/>
      <c r="G178" s="18"/>
      <c r="H178" s="18"/>
      <c r="I178" s="19"/>
      <c r="K178" s="35" t="e">
        <f t="shared" si="4"/>
        <v>#DIV/0!</v>
      </c>
      <c r="L178" s="35" t="e">
        <f t="shared" si="5"/>
        <v>#DIV/0!</v>
      </c>
    </row>
    <row r="179" spans="3:12" x14ac:dyDescent="0.25">
      <c r="C179" s="10"/>
      <c r="E179" s="16"/>
      <c r="F179" s="17"/>
      <c r="G179" s="18"/>
      <c r="H179" s="18"/>
      <c r="I179" s="19"/>
      <c r="K179" s="35" t="e">
        <f t="shared" si="4"/>
        <v>#DIV/0!</v>
      </c>
      <c r="L179" s="35" t="e">
        <f t="shared" si="5"/>
        <v>#DIV/0!</v>
      </c>
    </row>
    <row r="180" spans="3:12" x14ac:dyDescent="0.25">
      <c r="C180" s="10"/>
      <c r="E180" s="16"/>
      <c r="F180" s="17"/>
      <c r="G180" s="18"/>
      <c r="H180" s="18"/>
      <c r="I180" s="19"/>
      <c r="K180" s="35" t="e">
        <f t="shared" si="4"/>
        <v>#DIV/0!</v>
      </c>
      <c r="L180" s="35" t="e">
        <f t="shared" si="5"/>
        <v>#DIV/0!</v>
      </c>
    </row>
    <row r="181" spans="3:12" x14ac:dyDescent="0.25">
      <c r="C181" s="10"/>
      <c r="E181" s="16"/>
      <c r="F181" s="17"/>
      <c r="G181" s="18"/>
      <c r="H181" s="18"/>
      <c r="I181" s="19"/>
      <c r="K181" s="35" t="e">
        <f t="shared" si="4"/>
        <v>#DIV/0!</v>
      </c>
      <c r="L181" s="35" t="e">
        <f t="shared" si="5"/>
        <v>#DIV/0!</v>
      </c>
    </row>
    <row r="182" spans="3:12" x14ac:dyDescent="0.25">
      <c r="C182" s="10"/>
      <c r="E182" s="16"/>
      <c r="F182" s="17"/>
      <c r="G182" s="18"/>
      <c r="H182" s="18"/>
      <c r="I182" s="19"/>
      <c r="K182" s="35" t="e">
        <f t="shared" si="4"/>
        <v>#DIV/0!</v>
      </c>
      <c r="L182" s="35" t="e">
        <f t="shared" si="5"/>
        <v>#DIV/0!</v>
      </c>
    </row>
    <row r="183" spans="3:12" x14ac:dyDescent="0.25">
      <c r="C183" s="10"/>
      <c r="E183" s="16"/>
      <c r="F183" s="17"/>
      <c r="G183" s="18"/>
      <c r="H183" s="18"/>
      <c r="I183" s="19"/>
      <c r="K183" s="35" t="e">
        <f t="shared" si="4"/>
        <v>#DIV/0!</v>
      </c>
      <c r="L183" s="35" t="e">
        <f t="shared" si="5"/>
        <v>#DIV/0!</v>
      </c>
    </row>
    <row r="184" spans="3:12" x14ac:dyDescent="0.25">
      <c r="C184" s="10"/>
      <c r="E184" s="16"/>
      <c r="F184" s="17"/>
      <c r="G184" s="18"/>
      <c r="H184" s="18"/>
      <c r="I184" s="19"/>
      <c r="K184" s="35" t="e">
        <f t="shared" si="4"/>
        <v>#DIV/0!</v>
      </c>
      <c r="L184" s="35" t="e">
        <f t="shared" si="5"/>
        <v>#DIV/0!</v>
      </c>
    </row>
    <row r="185" spans="3:12" x14ac:dyDescent="0.25">
      <c r="C185" s="10"/>
      <c r="E185" s="16"/>
      <c r="F185" s="17"/>
      <c r="G185" s="18"/>
      <c r="H185" s="18"/>
      <c r="I185" s="19"/>
      <c r="K185" s="35" t="e">
        <f t="shared" si="4"/>
        <v>#DIV/0!</v>
      </c>
      <c r="L185" s="35" t="e">
        <f t="shared" si="5"/>
        <v>#DIV/0!</v>
      </c>
    </row>
    <row r="186" spans="3:12" x14ac:dyDescent="0.25">
      <c r="C186" s="10"/>
      <c r="E186" s="16"/>
      <c r="F186" s="17"/>
      <c r="G186" s="18"/>
      <c r="H186" s="18"/>
      <c r="I186" s="19"/>
      <c r="K186" s="35" t="e">
        <f t="shared" si="4"/>
        <v>#DIV/0!</v>
      </c>
      <c r="L186" s="35" t="e">
        <f t="shared" si="5"/>
        <v>#DIV/0!</v>
      </c>
    </row>
    <row r="187" spans="3:12" x14ac:dyDescent="0.25">
      <c r="C187" s="10"/>
      <c r="E187" s="16"/>
      <c r="F187" s="17"/>
      <c r="G187" s="18"/>
      <c r="H187" s="18"/>
      <c r="I187" s="19"/>
      <c r="K187" s="35" t="e">
        <f t="shared" si="4"/>
        <v>#DIV/0!</v>
      </c>
      <c r="L187" s="35" t="e">
        <f t="shared" si="5"/>
        <v>#DIV/0!</v>
      </c>
    </row>
    <row r="188" spans="3:12" x14ac:dyDescent="0.25">
      <c r="C188" s="10"/>
      <c r="E188" s="16"/>
      <c r="F188" s="17"/>
      <c r="G188" s="18"/>
      <c r="H188" s="18"/>
      <c r="I188" s="19"/>
      <c r="K188" s="35" t="e">
        <f t="shared" si="4"/>
        <v>#DIV/0!</v>
      </c>
      <c r="L188" s="35" t="e">
        <f t="shared" si="5"/>
        <v>#DIV/0!</v>
      </c>
    </row>
    <row r="189" spans="3:12" x14ac:dyDescent="0.25">
      <c r="C189" s="10"/>
      <c r="E189" s="16"/>
      <c r="F189" s="17"/>
      <c r="G189" s="18"/>
      <c r="H189" s="18"/>
      <c r="I189" s="19"/>
      <c r="K189" s="35" t="e">
        <f t="shared" si="4"/>
        <v>#DIV/0!</v>
      </c>
      <c r="L189" s="35" t="e">
        <f t="shared" si="5"/>
        <v>#DIV/0!</v>
      </c>
    </row>
    <row r="190" spans="3:12" x14ac:dyDescent="0.25">
      <c r="C190" s="10"/>
      <c r="E190" s="16"/>
      <c r="F190" s="17"/>
      <c r="G190" s="18"/>
      <c r="H190" s="18"/>
      <c r="I190" s="19"/>
      <c r="K190" s="35" t="e">
        <f t="shared" si="4"/>
        <v>#DIV/0!</v>
      </c>
      <c r="L190" s="35" t="e">
        <f t="shared" si="5"/>
        <v>#DIV/0!</v>
      </c>
    </row>
    <row r="191" spans="3:12" x14ac:dyDescent="0.25">
      <c r="C191" s="10"/>
      <c r="E191" s="16"/>
      <c r="F191" s="17"/>
      <c r="G191" s="18"/>
      <c r="H191" s="18"/>
      <c r="I191" s="19"/>
      <c r="K191" s="35" t="e">
        <f t="shared" si="4"/>
        <v>#DIV/0!</v>
      </c>
      <c r="L191" s="35" t="e">
        <f t="shared" si="5"/>
        <v>#DIV/0!</v>
      </c>
    </row>
    <row r="192" spans="3:12" x14ac:dyDescent="0.25">
      <c r="C192" s="10"/>
      <c r="E192" s="16"/>
      <c r="F192" s="17"/>
      <c r="G192" s="18"/>
      <c r="H192" s="18"/>
      <c r="I192" s="19"/>
      <c r="K192" s="35" t="e">
        <f t="shared" si="4"/>
        <v>#DIV/0!</v>
      </c>
      <c r="L192" s="35" t="e">
        <f t="shared" si="5"/>
        <v>#DIV/0!</v>
      </c>
    </row>
    <row r="193" spans="3:12" x14ac:dyDescent="0.25">
      <c r="C193" s="10"/>
      <c r="E193" s="16"/>
      <c r="F193" s="17"/>
      <c r="G193" s="18"/>
      <c r="H193" s="18"/>
      <c r="I193" s="19"/>
      <c r="K193" s="35" t="e">
        <f t="shared" si="4"/>
        <v>#DIV/0!</v>
      </c>
      <c r="L193" s="35" t="e">
        <f t="shared" si="5"/>
        <v>#DIV/0!</v>
      </c>
    </row>
    <row r="194" spans="3:12" x14ac:dyDescent="0.25">
      <c r="C194" s="10"/>
      <c r="E194" s="16"/>
      <c r="F194" s="17"/>
      <c r="G194" s="18"/>
      <c r="H194" s="18"/>
      <c r="I194" s="19"/>
      <c r="K194" s="35" t="e">
        <f t="shared" ref="K194:K257" si="6">(H194+$B$3)^(1-$B$2)/(1-$B$2)</f>
        <v>#DIV/0!</v>
      </c>
      <c r="L194" s="35" t="e">
        <f t="shared" ref="L194:L257" si="7">(H194+J194+$B$3-$B$4)^(1-$B$2)/(1-$B$2)</f>
        <v>#DIV/0!</v>
      </c>
    </row>
    <row r="195" spans="3:12" x14ac:dyDescent="0.25">
      <c r="C195" s="10"/>
      <c r="E195" s="16"/>
      <c r="F195" s="17"/>
      <c r="G195" s="18"/>
      <c r="H195" s="18"/>
      <c r="I195" s="19"/>
      <c r="K195" s="35" t="e">
        <f t="shared" si="6"/>
        <v>#DIV/0!</v>
      </c>
      <c r="L195" s="35" t="e">
        <f t="shared" si="7"/>
        <v>#DIV/0!</v>
      </c>
    </row>
    <row r="196" spans="3:12" x14ac:dyDescent="0.25">
      <c r="C196" s="10"/>
      <c r="E196" s="16"/>
      <c r="F196" s="17"/>
      <c r="G196" s="18"/>
      <c r="H196" s="18"/>
      <c r="I196" s="19"/>
      <c r="K196" s="35" t="e">
        <f t="shared" si="6"/>
        <v>#DIV/0!</v>
      </c>
      <c r="L196" s="35" t="e">
        <f t="shared" si="7"/>
        <v>#DIV/0!</v>
      </c>
    </row>
    <row r="197" spans="3:12" x14ac:dyDescent="0.25">
      <c r="C197" s="10"/>
      <c r="E197" s="16"/>
      <c r="F197" s="17"/>
      <c r="G197" s="18"/>
      <c r="H197" s="18"/>
      <c r="I197" s="19"/>
      <c r="K197" s="35" t="e">
        <f t="shared" si="6"/>
        <v>#DIV/0!</v>
      </c>
      <c r="L197" s="35" t="e">
        <f t="shared" si="7"/>
        <v>#DIV/0!</v>
      </c>
    </row>
    <row r="198" spans="3:12" x14ac:dyDescent="0.25">
      <c r="C198" s="10"/>
      <c r="E198" s="16"/>
      <c r="F198" s="17"/>
      <c r="G198" s="18"/>
      <c r="H198" s="18"/>
      <c r="I198" s="19"/>
      <c r="K198" s="35" t="e">
        <f t="shared" si="6"/>
        <v>#DIV/0!</v>
      </c>
      <c r="L198" s="35" t="e">
        <f t="shared" si="7"/>
        <v>#DIV/0!</v>
      </c>
    </row>
    <row r="199" spans="3:12" x14ac:dyDescent="0.25">
      <c r="C199" s="10"/>
      <c r="E199" s="16"/>
      <c r="F199" s="17"/>
      <c r="G199" s="18"/>
      <c r="H199" s="18"/>
      <c r="I199" s="19"/>
      <c r="K199" s="35" t="e">
        <f t="shared" si="6"/>
        <v>#DIV/0!</v>
      </c>
      <c r="L199" s="35" t="e">
        <f t="shared" si="7"/>
        <v>#DIV/0!</v>
      </c>
    </row>
    <row r="200" spans="3:12" x14ac:dyDescent="0.25">
      <c r="C200" s="10"/>
      <c r="E200" s="16"/>
      <c r="F200" s="17"/>
      <c r="G200" s="18"/>
      <c r="H200" s="18"/>
      <c r="I200" s="19"/>
      <c r="K200" s="35" t="e">
        <f t="shared" si="6"/>
        <v>#DIV/0!</v>
      </c>
      <c r="L200" s="35" t="e">
        <f t="shared" si="7"/>
        <v>#DIV/0!</v>
      </c>
    </row>
    <row r="201" spans="3:12" x14ac:dyDescent="0.25">
      <c r="C201" s="10"/>
      <c r="E201" s="16"/>
      <c r="F201" s="17"/>
      <c r="G201" s="31"/>
      <c r="H201" s="18"/>
      <c r="I201" s="19"/>
      <c r="K201" s="35" t="e">
        <f t="shared" si="6"/>
        <v>#DIV/0!</v>
      </c>
      <c r="L201" s="35" t="e">
        <f t="shared" si="7"/>
        <v>#DIV/0!</v>
      </c>
    </row>
    <row r="202" spans="3:12" x14ac:dyDescent="0.25">
      <c r="C202" s="10"/>
      <c r="E202" s="16"/>
      <c r="F202" s="17"/>
      <c r="G202" s="32"/>
      <c r="H202" s="18"/>
      <c r="I202" s="19"/>
      <c r="K202" s="35" t="e">
        <f t="shared" si="6"/>
        <v>#DIV/0!</v>
      </c>
      <c r="L202" s="35" t="e">
        <f t="shared" si="7"/>
        <v>#DIV/0!</v>
      </c>
    </row>
    <row r="203" spans="3:12" x14ac:dyDescent="0.25">
      <c r="C203" s="10"/>
      <c r="E203" s="16"/>
      <c r="F203" s="17"/>
      <c r="G203" s="32"/>
      <c r="H203" s="18"/>
      <c r="I203" s="19"/>
      <c r="K203" s="35" t="e">
        <f t="shared" si="6"/>
        <v>#DIV/0!</v>
      </c>
      <c r="L203" s="35" t="e">
        <f t="shared" si="7"/>
        <v>#DIV/0!</v>
      </c>
    </row>
    <row r="204" spans="3:12" x14ac:dyDescent="0.25">
      <c r="C204" s="10"/>
      <c r="E204" s="16"/>
      <c r="F204" s="17"/>
      <c r="G204" s="32"/>
      <c r="H204" s="18"/>
      <c r="I204" s="19"/>
      <c r="K204" s="35" t="e">
        <f t="shared" si="6"/>
        <v>#DIV/0!</v>
      </c>
      <c r="L204" s="35" t="e">
        <f t="shared" si="7"/>
        <v>#DIV/0!</v>
      </c>
    </row>
    <row r="205" spans="3:12" x14ac:dyDescent="0.25">
      <c r="C205" s="10"/>
      <c r="E205" s="16"/>
      <c r="F205" s="17"/>
      <c r="G205" s="18"/>
      <c r="H205" s="18"/>
      <c r="I205" s="19"/>
      <c r="K205" s="35" t="e">
        <f t="shared" si="6"/>
        <v>#DIV/0!</v>
      </c>
      <c r="L205" s="35" t="e">
        <f t="shared" si="7"/>
        <v>#DIV/0!</v>
      </c>
    </row>
    <row r="206" spans="3:12" x14ac:dyDescent="0.25">
      <c r="C206" s="10"/>
      <c r="E206" s="16"/>
      <c r="F206" s="17"/>
      <c r="G206" s="18"/>
      <c r="H206" s="18"/>
      <c r="I206" s="19"/>
      <c r="K206" s="35" t="e">
        <f t="shared" si="6"/>
        <v>#DIV/0!</v>
      </c>
      <c r="L206" s="35" t="e">
        <f t="shared" si="7"/>
        <v>#DIV/0!</v>
      </c>
    </row>
    <row r="207" spans="3:12" x14ac:dyDescent="0.25">
      <c r="C207" s="10"/>
      <c r="E207" s="16"/>
      <c r="F207" s="17"/>
      <c r="G207" s="18"/>
      <c r="H207" s="18"/>
      <c r="I207" s="19"/>
      <c r="K207" s="35" t="e">
        <f t="shared" si="6"/>
        <v>#DIV/0!</v>
      </c>
      <c r="L207" s="35" t="e">
        <f t="shared" si="7"/>
        <v>#DIV/0!</v>
      </c>
    </row>
    <row r="208" spans="3:12" x14ac:dyDescent="0.25">
      <c r="C208" s="10"/>
      <c r="E208" s="16"/>
      <c r="F208" s="17"/>
      <c r="G208" s="18"/>
      <c r="H208" s="18"/>
      <c r="I208" s="19"/>
      <c r="K208" s="35" t="e">
        <f t="shared" si="6"/>
        <v>#DIV/0!</v>
      </c>
      <c r="L208" s="35" t="e">
        <f t="shared" si="7"/>
        <v>#DIV/0!</v>
      </c>
    </row>
    <row r="209" spans="3:12" x14ac:dyDescent="0.25">
      <c r="C209" s="10"/>
      <c r="E209" s="16"/>
      <c r="F209" s="17"/>
      <c r="G209" s="18"/>
      <c r="H209" s="18"/>
      <c r="I209" s="19"/>
      <c r="K209" s="35" t="e">
        <f t="shared" si="6"/>
        <v>#DIV/0!</v>
      </c>
      <c r="L209" s="35" t="e">
        <f t="shared" si="7"/>
        <v>#DIV/0!</v>
      </c>
    </row>
    <row r="210" spans="3:12" x14ac:dyDescent="0.25">
      <c r="C210" s="10"/>
      <c r="E210" s="16"/>
      <c r="F210" s="17"/>
      <c r="G210" s="18"/>
      <c r="H210" s="18"/>
      <c r="I210" s="19"/>
      <c r="K210" s="35" t="e">
        <f t="shared" si="6"/>
        <v>#DIV/0!</v>
      </c>
      <c r="L210" s="35" t="e">
        <f t="shared" si="7"/>
        <v>#DIV/0!</v>
      </c>
    </row>
    <row r="211" spans="3:12" x14ac:dyDescent="0.25">
      <c r="C211" s="10"/>
      <c r="E211" s="16"/>
      <c r="F211" s="17"/>
      <c r="G211" s="18"/>
      <c r="H211" s="18"/>
      <c r="I211" s="19"/>
      <c r="K211" s="35" t="e">
        <f t="shared" si="6"/>
        <v>#DIV/0!</v>
      </c>
      <c r="L211" s="35" t="e">
        <f t="shared" si="7"/>
        <v>#DIV/0!</v>
      </c>
    </row>
    <row r="212" spans="3:12" x14ac:dyDescent="0.25">
      <c r="C212" s="10"/>
      <c r="E212" s="16"/>
      <c r="F212" s="17"/>
      <c r="G212" s="18"/>
      <c r="H212" s="18"/>
      <c r="I212" s="19"/>
      <c r="K212" s="35" t="e">
        <f t="shared" si="6"/>
        <v>#DIV/0!</v>
      </c>
      <c r="L212" s="35" t="e">
        <f t="shared" si="7"/>
        <v>#DIV/0!</v>
      </c>
    </row>
    <row r="213" spans="3:12" x14ac:dyDescent="0.25">
      <c r="C213" s="10"/>
      <c r="E213" s="16"/>
      <c r="F213" s="17"/>
      <c r="G213" s="18"/>
      <c r="H213" s="18"/>
      <c r="I213" s="19"/>
      <c r="K213" s="35" t="e">
        <f t="shared" si="6"/>
        <v>#DIV/0!</v>
      </c>
      <c r="L213" s="35" t="e">
        <f t="shared" si="7"/>
        <v>#DIV/0!</v>
      </c>
    </row>
    <row r="214" spans="3:12" x14ac:dyDescent="0.25">
      <c r="C214" s="10"/>
      <c r="E214" s="16"/>
      <c r="F214" s="17"/>
      <c r="G214" s="18"/>
      <c r="H214" s="18"/>
      <c r="I214" s="19"/>
      <c r="K214" s="35" t="e">
        <f t="shared" si="6"/>
        <v>#DIV/0!</v>
      </c>
      <c r="L214" s="35" t="e">
        <f t="shared" si="7"/>
        <v>#DIV/0!</v>
      </c>
    </row>
    <row r="215" spans="3:12" x14ac:dyDescent="0.25">
      <c r="C215" s="10"/>
      <c r="E215" s="16"/>
      <c r="F215" s="17"/>
      <c r="G215" s="18"/>
      <c r="H215" s="18"/>
      <c r="I215" s="19"/>
      <c r="K215" s="35" t="e">
        <f t="shared" si="6"/>
        <v>#DIV/0!</v>
      </c>
      <c r="L215" s="35" t="e">
        <f t="shared" si="7"/>
        <v>#DIV/0!</v>
      </c>
    </row>
    <row r="216" spans="3:12" x14ac:dyDescent="0.25">
      <c r="C216" s="10"/>
      <c r="E216" s="16"/>
      <c r="F216" s="17"/>
      <c r="G216" s="18"/>
      <c r="H216" s="18"/>
      <c r="I216" s="19"/>
      <c r="K216" s="35" t="e">
        <f t="shared" si="6"/>
        <v>#DIV/0!</v>
      </c>
      <c r="L216" s="35" t="e">
        <f t="shared" si="7"/>
        <v>#DIV/0!</v>
      </c>
    </row>
    <row r="217" spans="3:12" x14ac:dyDescent="0.25">
      <c r="C217" s="10"/>
      <c r="E217" s="16"/>
      <c r="F217" s="17"/>
      <c r="G217" s="18"/>
      <c r="H217" s="18"/>
      <c r="I217" s="19"/>
      <c r="K217" s="35" t="e">
        <f t="shared" si="6"/>
        <v>#DIV/0!</v>
      </c>
      <c r="L217" s="35" t="e">
        <f t="shared" si="7"/>
        <v>#DIV/0!</v>
      </c>
    </row>
    <row r="218" spans="3:12" x14ac:dyDescent="0.25">
      <c r="C218" s="10"/>
      <c r="E218" s="16"/>
      <c r="F218" s="17"/>
      <c r="G218" s="18"/>
      <c r="H218" s="18"/>
      <c r="I218" s="19"/>
      <c r="K218" s="35" t="e">
        <f t="shared" si="6"/>
        <v>#DIV/0!</v>
      </c>
      <c r="L218" s="35" t="e">
        <f t="shared" si="7"/>
        <v>#DIV/0!</v>
      </c>
    </row>
    <row r="219" spans="3:12" x14ac:dyDescent="0.25">
      <c r="C219" s="10"/>
      <c r="E219" s="16"/>
      <c r="F219" s="17"/>
      <c r="G219" s="18"/>
      <c r="H219" s="18"/>
      <c r="I219" s="19"/>
      <c r="K219" s="35" t="e">
        <f t="shared" si="6"/>
        <v>#DIV/0!</v>
      </c>
      <c r="L219" s="35" t="e">
        <f t="shared" si="7"/>
        <v>#DIV/0!</v>
      </c>
    </row>
    <row r="220" spans="3:12" x14ac:dyDescent="0.25">
      <c r="C220" s="10"/>
      <c r="E220" s="16"/>
      <c r="F220" s="17"/>
      <c r="G220" s="18"/>
      <c r="H220" s="18"/>
      <c r="I220" s="19"/>
      <c r="K220" s="35" t="e">
        <f t="shared" si="6"/>
        <v>#DIV/0!</v>
      </c>
      <c r="L220" s="35" t="e">
        <f t="shared" si="7"/>
        <v>#DIV/0!</v>
      </c>
    </row>
    <row r="221" spans="3:12" x14ac:dyDescent="0.25">
      <c r="C221" s="10"/>
      <c r="E221" s="16"/>
      <c r="F221" s="17"/>
      <c r="G221" s="18"/>
      <c r="H221" s="18"/>
      <c r="I221" s="19"/>
      <c r="K221" s="35" t="e">
        <f t="shared" si="6"/>
        <v>#DIV/0!</v>
      </c>
      <c r="L221" s="35" t="e">
        <f t="shared" si="7"/>
        <v>#DIV/0!</v>
      </c>
    </row>
    <row r="222" spans="3:12" x14ac:dyDescent="0.25">
      <c r="C222" s="10"/>
      <c r="E222" s="16"/>
      <c r="F222" s="17"/>
      <c r="G222" s="18"/>
      <c r="H222" s="18"/>
      <c r="I222" s="19"/>
      <c r="K222" s="35" t="e">
        <f t="shared" si="6"/>
        <v>#DIV/0!</v>
      </c>
      <c r="L222" s="35" t="e">
        <f t="shared" si="7"/>
        <v>#DIV/0!</v>
      </c>
    </row>
    <row r="223" spans="3:12" x14ac:dyDescent="0.25">
      <c r="C223" s="10"/>
      <c r="E223" s="16"/>
      <c r="F223" s="17"/>
      <c r="G223" s="18"/>
      <c r="H223" s="18"/>
      <c r="I223" s="19"/>
      <c r="K223" s="35" t="e">
        <f t="shared" si="6"/>
        <v>#DIV/0!</v>
      </c>
      <c r="L223" s="35" t="e">
        <f t="shared" si="7"/>
        <v>#DIV/0!</v>
      </c>
    </row>
    <row r="224" spans="3:12" x14ac:dyDescent="0.25">
      <c r="C224" s="10"/>
      <c r="E224" s="16"/>
      <c r="F224" s="17"/>
      <c r="G224" s="18"/>
      <c r="H224" s="18"/>
      <c r="I224" s="19"/>
      <c r="K224" s="35" t="e">
        <f t="shared" si="6"/>
        <v>#DIV/0!</v>
      </c>
      <c r="L224" s="35" t="e">
        <f t="shared" si="7"/>
        <v>#DIV/0!</v>
      </c>
    </row>
    <row r="225" spans="3:12" x14ac:dyDescent="0.25">
      <c r="C225" s="10"/>
      <c r="E225" s="16"/>
      <c r="F225" s="17"/>
      <c r="G225" s="18"/>
      <c r="H225" s="18"/>
      <c r="I225" s="19"/>
      <c r="K225" s="35" t="e">
        <f t="shared" si="6"/>
        <v>#DIV/0!</v>
      </c>
      <c r="L225" s="35" t="e">
        <f t="shared" si="7"/>
        <v>#DIV/0!</v>
      </c>
    </row>
    <row r="226" spans="3:12" x14ac:dyDescent="0.25">
      <c r="C226" s="10"/>
      <c r="E226" s="16"/>
      <c r="F226" s="17"/>
      <c r="G226" s="18"/>
      <c r="H226" s="18"/>
      <c r="I226" s="19"/>
      <c r="K226" s="35" t="e">
        <f t="shared" si="6"/>
        <v>#DIV/0!</v>
      </c>
      <c r="L226" s="35" t="e">
        <f t="shared" si="7"/>
        <v>#DIV/0!</v>
      </c>
    </row>
    <row r="227" spans="3:12" x14ac:dyDescent="0.25">
      <c r="C227" s="10"/>
      <c r="E227" s="16"/>
      <c r="F227" s="17"/>
      <c r="G227" s="18"/>
      <c r="H227" s="18"/>
      <c r="I227" s="19"/>
      <c r="K227" s="35" t="e">
        <f t="shared" si="6"/>
        <v>#DIV/0!</v>
      </c>
      <c r="L227" s="35" t="e">
        <f t="shared" si="7"/>
        <v>#DIV/0!</v>
      </c>
    </row>
    <row r="228" spans="3:12" x14ac:dyDescent="0.25">
      <c r="C228" s="10"/>
      <c r="E228" s="16"/>
      <c r="F228" s="17"/>
      <c r="G228" s="18"/>
      <c r="H228" s="18"/>
      <c r="I228" s="19"/>
      <c r="K228" s="35" t="e">
        <f t="shared" si="6"/>
        <v>#DIV/0!</v>
      </c>
      <c r="L228" s="35" t="e">
        <f t="shared" si="7"/>
        <v>#DIV/0!</v>
      </c>
    </row>
    <row r="229" spans="3:12" x14ac:dyDescent="0.25">
      <c r="C229" s="10"/>
      <c r="E229" s="16"/>
      <c r="F229" s="17"/>
      <c r="G229" s="18"/>
      <c r="H229" s="18"/>
      <c r="I229" s="19"/>
      <c r="K229" s="35" t="e">
        <f t="shared" si="6"/>
        <v>#DIV/0!</v>
      </c>
      <c r="L229" s="35" t="e">
        <f t="shared" si="7"/>
        <v>#DIV/0!</v>
      </c>
    </row>
    <row r="230" spans="3:12" x14ac:dyDescent="0.25">
      <c r="C230" s="10"/>
      <c r="E230" s="16"/>
      <c r="F230" s="17"/>
      <c r="G230" s="31"/>
      <c r="H230" s="18"/>
      <c r="I230" s="19"/>
      <c r="K230" s="35" t="e">
        <f t="shared" si="6"/>
        <v>#DIV/0!</v>
      </c>
      <c r="L230" s="35" t="e">
        <f t="shared" si="7"/>
        <v>#DIV/0!</v>
      </c>
    </row>
    <row r="231" spans="3:12" x14ac:dyDescent="0.25">
      <c r="C231" s="10"/>
      <c r="E231" s="16"/>
      <c r="F231" s="17"/>
      <c r="G231" s="32"/>
      <c r="H231" s="18"/>
      <c r="I231" s="19"/>
      <c r="K231" s="35" t="e">
        <f t="shared" si="6"/>
        <v>#DIV/0!</v>
      </c>
      <c r="L231" s="35" t="e">
        <f t="shared" si="7"/>
        <v>#DIV/0!</v>
      </c>
    </row>
    <row r="232" spans="3:12" x14ac:dyDescent="0.25">
      <c r="C232" s="10"/>
      <c r="E232" s="16"/>
      <c r="F232" s="17"/>
      <c r="G232" s="32"/>
      <c r="H232" s="18"/>
      <c r="I232" s="19"/>
      <c r="K232" s="35" t="e">
        <f t="shared" si="6"/>
        <v>#DIV/0!</v>
      </c>
      <c r="L232" s="35" t="e">
        <f t="shared" si="7"/>
        <v>#DIV/0!</v>
      </c>
    </row>
    <row r="233" spans="3:12" x14ac:dyDescent="0.25">
      <c r="C233" s="10"/>
      <c r="E233" s="16"/>
      <c r="F233" s="17"/>
      <c r="G233" s="32"/>
      <c r="H233" s="18"/>
      <c r="I233" s="19"/>
      <c r="K233" s="35" t="e">
        <f t="shared" si="6"/>
        <v>#DIV/0!</v>
      </c>
      <c r="L233" s="35" t="e">
        <f t="shared" si="7"/>
        <v>#DIV/0!</v>
      </c>
    </row>
    <row r="234" spans="3:12" x14ac:dyDescent="0.25">
      <c r="C234" s="10"/>
      <c r="E234" s="16"/>
      <c r="F234" s="17"/>
      <c r="G234" s="18"/>
      <c r="H234" s="18"/>
      <c r="I234" s="19"/>
      <c r="K234" s="35" t="e">
        <f t="shared" si="6"/>
        <v>#DIV/0!</v>
      </c>
      <c r="L234" s="35" t="e">
        <f t="shared" si="7"/>
        <v>#DIV/0!</v>
      </c>
    </row>
    <row r="235" spans="3:12" x14ac:dyDescent="0.25">
      <c r="C235" s="10"/>
      <c r="E235" s="16"/>
      <c r="F235" s="17"/>
      <c r="G235" s="18"/>
      <c r="H235" s="18"/>
      <c r="I235" s="19"/>
      <c r="K235" s="35" t="e">
        <f t="shared" si="6"/>
        <v>#DIV/0!</v>
      </c>
      <c r="L235" s="35" t="e">
        <f t="shared" si="7"/>
        <v>#DIV/0!</v>
      </c>
    </row>
    <row r="236" spans="3:12" x14ac:dyDescent="0.25">
      <c r="C236" s="10"/>
      <c r="E236" s="16"/>
      <c r="F236" s="17"/>
      <c r="G236" s="18"/>
      <c r="H236" s="18"/>
      <c r="I236" s="19"/>
      <c r="K236" s="35" t="e">
        <f t="shared" si="6"/>
        <v>#DIV/0!</v>
      </c>
      <c r="L236" s="35" t="e">
        <f t="shared" si="7"/>
        <v>#DIV/0!</v>
      </c>
    </row>
    <row r="237" spans="3:12" x14ac:dyDescent="0.25">
      <c r="C237" s="10"/>
      <c r="E237" s="16"/>
      <c r="F237" s="17"/>
      <c r="G237" s="18"/>
      <c r="H237" s="18"/>
      <c r="I237" s="19"/>
      <c r="K237" s="35" t="e">
        <f t="shared" si="6"/>
        <v>#DIV/0!</v>
      </c>
      <c r="L237" s="35" t="e">
        <f t="shared" si="7"/>
        <v>#DIV/0!</v>
      </c>
    </row>
    <row r="238" spans="3:12" x14ac:dyDescent="0.25">
      <c r="C238" s="10"/>
      <c r="E238" s="16"/>
      <c r="F238" s="17"/>
      <c r="G238" s="18"/>
      <c r="H238" s="18"/>
      <c r="I238" s="19"/>
      <c r="K238" s="35" t="e">
        <f t="shared" si="6"/>
        <v>#DIV/0!</v>
      </c>
      <c r="L238" s="35" t="e">
        <f t="shared" si="7"/>
        <v>#DIV/0!</v>
      </c>
    </row>
    <row r="239" spans="3:12" x14ac:dyDescent="0.25">
      <c r="C239" s="10"/>
      <c r="E239" s="16"/>
      <c r="F239" s="17"/>
      <c r="G239" s="18"/>
      <c r="H239" s="18"/>
      <c r="I239" s="19"/>
      <c r="K239" s="35" t="e">
        <f t="shared" si="6"/>
        <v>#DIV/0!</v>
      </c>
      <c r="L239" s="35" t="e">
        <f t="shared" si="7"/>
        <v>#DIV/0!</v>
      </c>
    </row>
    <row r="240" spans="3:12" x14ac:dyDescent="0.25">
      <c r="C240" s="10"/>
      <c r="E240" s="16"/>
      <c r="F240" s="17"/>
      <c r="G240" s="18"/>
      <c r="H240" s="18"/>
      <c r="I240" s="19"/>
      <c r="K240" s="35" t="e">
        <f t="shared" si="6"/>
        <v>#DIV/0!</v>
      </c>
      <c r="L240" s="35" t="e">
        <f t="shared" si="7"/>
        <v>#DIV/0!</v>
      </c>
    </row>
    <row r="241" spans="3:12" x14ac:dyDescent="0.25">
      <c r="C241" s="10"/>
      <c r="E241" s="16"/>
      <c r="F241" s="17"/>
      <c r="G241" s="18"/>
      <c r="H241" s="18"/>
      <c r="I241" s="19"/>
      <c r="K241" s="35" t="e">
        <f t="shared" si="6"/>
        <v>#DIV/0!</v>
      </c>
      <c r="L241" s="35" t="e">
        <f t="shared" si="7"/>
        <v>#DIV/0!</v>
      </c>
    </row>
    <row r="242" spans="3:12" x14ac:dyDescent="0.25">
      <c r="C242" s="10"/>
      <c r="E242" s="16"/>
      <c r="F242" s="17"/>
      <c r="G242" s="18"/>
      <c r="H242" s="18"/>
      <c r="I242" s="19"/>
      <c r="K242" s="35" t="e">
        <f t="shared" si="6"/>
        <v>#DIV/0!</v>
      </c>
      <c r="L242" s="35" t="e">
        <f t="shared" si="7"/>
        <v>#DIV/0!</v>
      </c>
    </row>
    <row r="243" spans="3:12" x14ac:dyDescent="0.25">
      <c r="C243" s="10"/>
      <c r="E243" s="16"/>
      <c r="F243" s="17"/>
      <c r="G243" s="18"/>
      <c r="H243" s="18"/>
      <c r="I243" s="19"/>
      <c r="K243" s="35" t="e">
        <f t="shared" si="6"/>
        <v>#DIV/0!</v>
      </c>
      <c r="L243" s="35" t="e">
        <f t="shared" si="7"/>
        <v>#DIV/0!</v>
      </c>
    </row>
    <row r="244" spans="3:12" x14ac:dyDescent="0.25">
      <c r="C244" s="10"/>
      <c r="E244" s="16"/>
      <c r="F244" s="17"/>
      <c r="G244" s="18"/>
      <c r="H244" s="18"/>
      <c r="I244" s="19"/>
      <c r="K244" s="35" t="e">
        <f t="shared" si="6"/>
        <v>#DIV/0!</v>
      </c>
      <c r="L244" s="35" t="e">
        <f t="shared" si="7"/>
        <v>#DIV/0!</v>
      </c>
    </row>
    <row r="245" spans="3:12" x14ac:dyDescent="0.25">
      <c r="C245" s="10"/>
      <c r="E245" s="16"/>
      <c r="F245" s="17"/>
      <c r="G245" s="18"/>
      <c r="H245" s="18"/>
      <c r="I245" s="19"/>
      <c r="K245" s="35" t="e">
        <f t="shared" si="6"/>
        <v>#DIV/0!</v>
      </c>
      <c r="L245" s="35" t="e">
        <f t="shared" si="7"/>
        <v>#DIV/0!</v>
      </c>
    </row>
    <row r="246" spans="3:12" x14ac:dyDescent="0.25">
      <c r="C246" s="10"/>
      <c r="E246" s="16"/>
      <c r="F246" s="17"/>
      <c r="G246" s="18"/>
      <c r="H246" s="18"/>
      <c r="I246" s="19"/>
      <c r="K246" s="35" t="e">
        <f t="shared" si="6"/>
        <v>#DIV/0!</v>
      </c>
      <c r="L246" s="35" t="e">
        <f t="shared" si="7"/>
        <v>#DIV/0!</v>
      </c>
    </row>
    <row r="247" spans="3:12" x14ac:dyDescent="0.25">
      <c r="C247" s="10"/>
      <c r="E247" s="16"/>
      <c r="F247" s="17"/>
      <c r="G247" s="18"/>
      <c r="H247" s="18"/>
      <c r="I247" s="19"/>
      <c r="K247" s="35" t="e">
        <f t="shared" si="6"/>
        <v>#DIV/0!</v>
      </c>
      <c r="L247" s="35" t="e">
        <f t="shared" si="7"/>
        <v>#DIV/0!</v>
      </c>
    </row>
    <row r="248" spans="3:12" x14ac:dyDescent="0.25">
      <c r="C248" s="10"/>
      <c r="E248" s="16"/>
      <c r="F248" s="17"/>
      <c r="G248" s="18"/>
      <c r="H248" s="18"/>
      <c r="I248" s="19"/>
      <c r="K248" s="35" t="e">
        <f t="shared" si="6"/>
        <v>#DIV/0!</v>
      </c>
      <c r="L248" s="35" t="e">
        <f t="shared" si="7"/>
        <v>#DIV/0!</v>
      </c>
    </row>
    <row r="249" spans="3:12" x14ac:dyDescent="0.25">
      <c r="C249" s="10"/>
      <c r="E249" s="16"/>
      <c r="F249" s="17"/>
      <c r="G249" s="18"/>
      <c r="H249" s="18"/>
      <c r="I249" s="19"/>
      <c r="K249" s="35" t="e">
        <f t="shared" si="6"/>
        <v>#DIV/0!</v>
      </c>
      <c r="L249" s="35" t="e">
        <f t="shared" si="7"/>
        <v>#DIV/0!</v>
      </c>
    </row>
    <row r="250" spans="3:12" x14ac:dyDescent="0.25">
      <c r="C250" s="10"/>
      <c r="E250" s="16"/>
      <c r="F250" s="17"/>
      <c r="G250" s="18"/>
      <c r="H250" s="18"/>
      <c r="I250" s="19"/>
      <c r="K250" s="35" t="e">
        <f t="shared" si="6"/>
        <v>#DIV/0!</v>
      </c>
      <c r="L250" s="35" t="e">
        <f t="shared" si="7"/>
        <v>#DIV/0!</v>
      </c>
    </row>
    <row r="251" spans="3:12" x14ac:dyDescent="0.25">
      <c r="C251" s="10"/>
      <c r="E251" s="16"/>
      <c r="F251" s="17"/>
      <c r="G251" s="18"/>
      <c r="H251" s="18"/>
      <c r="I251" s="19"/>
      <c r="K251" s="35" t="e">
        <f t="shared" si="6"/>
        <v>#DIV/0!</v>
      </c>
      <c r="L251" s="35" t="e">
        <f t="shared" si="7"/>
        <v>#DIV/0!</v>
      </c>
    </row>
    <row r="252" spans="3:12" x14ac:dyDescent="0.25">
      <c r="C252" s="10"/>
      <c r="E252" s="16"/>
      <c r="F252" s="17"/>
      <c r="G252" s="18"/>
      <c r="H252" s="18"/>
      <c r="I252" s="19"/>
      <c r="K252" s="35" t="e">
        <f t="shared" si="6"/>
        <v>#DIV/0!</v>
      </c>
      <c r="L252" s="35" t="e">
        <f t="shared" si="7"/>
        <v>#DIV/0!</v>
      </c>
    </row>
    <row r="253" spans="3:12" x14ac:dyDescent="0.25">
      <c r="C253" s="10"/>
      <c r="E253" s="16"/>
      <c r="F253" s="17"/>
      <c r="G253" s="18"/>
      <c r="H253" s="18"/>
      <c r="I253" s="19"/>
      <c r="K253" s="35" t="e">
        <f t="shared" si="6"/>
        <v>#DIV/0!</v>
      </c>
      <c r="L253" s="35" t="e">
        <f t="shared" si="7"/>
        <v>#DIV/0!</v>
      </c>
    </row>
    <row r="254" spans="3:12" x14ac:dyDescent="0.25">
      <c r="C254" s="10"/>
      <c r="E254" s="16"/>
      <c r="F254" s="17"/>
      <c r="G254" s="18"/>
      <c r="H254" s="18"/>
      <c r="I254" s="19"/>
      <c r="K254" s="35" t="e">
        <f t="shared" si="6"/>
        <v>#DIV/0!</v>
      </c>
      <c r="L254" s="35" t="e">
        <f t="shared" si="7"/>
        <v>#DIV/0!</v>
      </c>
    </row>
    <row r="255" spans="3:12" x14ac:dyDescent="0.25">
      <c r="C255" s="10"/>
      <c r="E255" s="16"/>
      <c r="F255" s="17"/>
      <c r="G255" s="18"/>
      <c r="H255" s="18"/>
      <c r="I255" s="19"/>
      <c r="K255" s="35" t="e">
        <f t="shared" si="6"/>
        <v>#DIV/0!</v>
      </c>
      <c r="L255" s="35" t="e">
        <f t="shared" si="7"/>
        <v>#DIV/0!</v>
      </c>
    </row>
    <row r="256" spans="3:12" x14ac:dyDescent="0.25">
      <c r="C256" s="10"/>
      <c r="E256" s="16"/>
      <c r="F256" s="17"/>
      <c r="G256" s="18"/>
      <c r="H256" s="18"/>
      <c r="I256" s="19"/>
      <c r="K256" s="35" t="e">
        <f t="shared" si="6"/>
        <v>#DIV/0!</v>
      </c>
      <c r="L256" s="35" t="e">
        <f t="shared" si="7"/>
        <v>#DIV/0!</v>
      </c>
    </row>
    <row r="257" spans="3:12" x14ac:dyDescent="0.25">
      <c r="C257" s="10"/>
      <c r="E257" s="16"/>
      <c r="F257" s="17"/>
      <c r="G257" s="18"/>
      <c r="H257" s="18"/>
      <c r="I257" s="19"/>
      <c r="K257" s="35" t="e">
        <f t="shared" si="6"/>
        <v>#DIV/0!</v>
      </c>
      <c r="L257" s="35" t="e">
        <f t="shared" si="7"/>
        <v>#DIV/0!</v>
      </c>
    </row>
    <row r="258" spans="3:12" x14ac:dyDescent="0.25">
      <c r="C258" s="10"/>
      <c r="E258" s="16"/>
      <c r="F258" s="17"/>
      <c r="G258" s="18"/>
      <c r="H258" s="18"/>
      <c r="I258" s="19"/>
      <c r="K258" s="35" t="e">
        <f t="shared" ref="K258:K321" si="8">(H258+$B$3)^(1-$B$2)/(1-$B$2)</f>
        <v>#DIV/0!</v>
      </c>
      <c r="L258" s="35" t="e">
        <f t="shared" ref="L258:L321" si="9">(H258+J258+$B$3-$B$4)^(1-$B$2)/(1-$B$2)</f>
        <v>#DIV/0!</v>
      </c>
    </row>
    <row r="259" spans="3:12" x14ac:dyDescent="0.25">
      <c r="C259" s="10"/>
      <c r="E259" s="16"/>
      <c r="F259" s="17"/>
      <c r="G259" s="31"/>
      <c r="H259" s="18"/>
      <c r="I259" s="19"/>
      <c r="K259" s="35" t="e">
        <f t="shared" si="8"/>
        <v>#DIV/0!</v>
      </c>
      <c r="L259" s="35" t="e">
        <f t="shared" si="9"/>
        <v>#DIV/0!</v>
      </c>
    </row>
    <row r="260" spans="3:12" x14ac:dyDescent="0.25">
      <c r="C260" s="10"/>
      <c r="E260" s="16"/>
      <c r="F260" s="17"/>
      <c r="G260" s="32"/>
      <c r="H260" s="18"/>
      <c r="I260" s="19"/>
      <c r="K260" s="35" t="e">
        <f t="shared" si="8"/>
        <v>#DIV/0!</v>
      </c>
      <c r="L260" s="35" t="e">
        <f t="shared" si="9"/>
        <v>#DIV/0!</v>
      </c>
    </row>
    <row r="261" spans="3:12" x14ac:dyDescent="0.25">
      <c r="C261" s="10"/>
      <c r="E261" s="16"/>
      <c r="F261" s="17"/>
      <c r="G261" s="32"/>
      <c r="H261" s="18"/>
      <c r="I261" s="19"/>
      <c r="K261" s="35" t="e">
        <f t="shared" si="8"/>
        <v>#DIV/0!</v>
      </c>
      <c r="L261" s="35" t="e">
        <f t="shared" si="9"/>
        <v>#DIV/0!</v>
      </c>
    </row>
    <row r="262" spans="3:12" x14ac:dyDescent="0.25">
      <c r="C262" s="10"/>
      <c r="E262" s="16"/>
      <c r="F262" s="17"/>
      <c r="G262" s="32"/>
      <c r="H262" s="18"/>
      <c r="I262" s="19"/>
      <c r="K262" s="35" t="e">
        <f t="shared" si="8"/>
        <v>#DIV/0!</v>
      </c>
      <c r="L262" s="35" t="e">
        <f t="shared" si="9"/>
        <v>#DIV/0!</v>
      </c>
    </row>
    <row r="263" spans="3:12" x14ac:dyDescent="0.25">
      <c r="C263" s="10"/>
      <c r="E263" s="16"/>
      <c r="F263" s="17"/>
      <c r="G263" s="18"/>
      <c r="H263" s="18"/>
      <c r="I263" s="19"/>
      <c r="K263" s="35" t="e">
        <f t="shared" si="8"/>
        <v>#DIV/0!</v>
      </c>
      <c r="L263" s="35" t="e">
        <f t="shared" si="9"/>
        <v>#DIV/0!</v>
      </c>
    </row>
    <row r="264" spans="3:12" x14ac:dyDescent="0.25">
      <c r="C264" s="10"/>
      <c r="E264" s="16"/>
      <c r="F264" s="17"/>
      <c r="G264" s="18"/>
      <c r="H264" s="18"/>
      <c r="I264" s="19"/>
      <c r="K264" s="35" t="e">
        <f t="shared" si="8"/>
        <v>#DIV/0!</v>
      </c>
      <c r="L264" s="35" t="e">
        <f t="shared" si="9"/>
        <v>#DIV/0!</v>
      </c>
    </row>
    <row r="265" spans="3:12" x14ac:dyDescent="0.25">
      <c r="C265" s="10"/>
      <c r="E265" s="16"/>
      <c r="F265" s="17"/>
      <c r="G265" s="18"/>
      <c r="H265" s="18"/>
      <c r="I265" s="19"/>
      <c r="K265" s="35" t="e">
        <f t="shared" si="8"/>
        <v>#DIV/0!</v>
      </c>
      <c r="L265" s="35" t="e">
        <f t="shared" si="9"/>
        <v>#DIV/0!</v>
      </c>
    </row>
    <row r="266" spans="3:12" x14ac:dyDescent="0.25">
      <c r="C266" s="10"/>
      <c r="E266" s="16"/>
      <c r="F266" s="17"/>
      <c r="G266" s="18"/>
      <c r="H266" s="18"/>
      <c r="I266" s="19"/>
      <c r="K266" s="35" t="e">
        <f t="shared" si="8"/>
        <v>#DIV/0!</v>
      </c>
      <c r="L266" s="35" t="e">
        <f t="shared" si="9"/>
        <v>#DIV/0!</v>
      </c>
    </row>
    <row r="267" spans="3:12" x14ac:dyDescent="0.25">
      <c r="C267" s="10"/>
      <c r="E267" s="16"/>
      <c r="F267" s="17"/>
      <c r="G267" s="18"/>
      <c r="H267" s="18"/>
      <c r="I267" s="19"/>
      <c r="K267" s="35" t="e">
        <f t="shared" si="8"/>
        <v>#DIV/0!</v>
      </c>
      <c r="L267" s="35" t="e">
        <f t="shared" si="9"/>
        <v>#DIV/0!</v>
      </c>
    </row>
    <row r="268" spans="3:12" x14ac:dyDescent="0.25">
      <c r="C268" s="10"/>
      <c r="E268" s="16"/>
      <c r="F268" s="17"/>
      <c r="G268" s="18"/>
      <c r="H268" s="18"/>
      <c r="I268" s="19"/>
      <c r="K268" s="35" t="e">
        <f t="shared" si="8"/>
        <v>#DIV/0!</v>
      </c>
      <c r="L268" s="35" t="e">
        <f t="shared" si="9"/>
        <v>#DIV/0!</v>
      </c>
    </row>
    <row r="269" spans="3:12" x14ac:dyDescent="0.25">
      <c r="C269" s="10"/>
      <c r="E269" s="16"/>
      <c r="F269" s="17"/>
      <c r="G269" s="18"/>
      <c r="H269" s="18"/>
      <c r="I269" s="19"/>
      <c r="K269" s="35" t="e">
        <f t="shared" si="8"/>
        <v>#DIV/0!</v>
      </c>
      <c r="L269" s="35" t="e">
        <f t="shared" si="9"/>
        <v>#DIV/0!</v>
      </c>
    </row>
    <row r="270" spans="3:12" x14ac:dyDescent="0.25">
      <c r="C270" s="10"/>
      <c r="E270" s="16"/>
      <c r="F270" s="17"/>
      <c r="G270" s="18"/>
      <c r="H270" s="18"/>
      <c r="I270" s="19"/>
      <c r="K270" s="35" t="e">
        <f t="shared" si="8"/>
        <v>#DIV/0!</v>
      </c>
      <c r="L270" s="35" t="e">
        <f t="shared" si="9"/>
        <v>#DIV/0!</v>
      </c>
    </row>
    <row r="271" spans="3:12" x14ac:dyDescent="0.25">
      <c r="C271" s="10"/>
      <c r="E271" s="16"/>
      <c r="F271" s="17"/>
      <c r="G271" s="18"/>
      <c r="H271" s="18"/>
      <c r="I271" s="19"/>
      <c r="K271" s="35" t="e">
        <f t="shared" si="8"/>
        <v>#DIV/0!</v>
      </c>
      <c r="L271" s="35" t="e">
        <f t="shared" si="9"/>
        <v>#DIV/0!</v>
      </c>
    </row>
    <row r="272" spans="3:12" x14ac:dyDescent="0.25">
      <c r="C272" s="10"/>
      <c r="E272" s="16"/>
      <c r="F272" s="17"/>
      <c r="G272" s="18"/>
      <c r="H272" s="18"/>
      <c r="I272" s="19"/>
      <c r="K272" s="35" t="e">
        <f t="shared" si="8"/>
        <v>#DIV/0!</v>
      </c>
      <c r="L272" s="35" t="e">
        <f t="shared" si="9"/>
        <v>#DIV/0!</v>
      </c>
    </row>
    <row r="273" spans="5:12" s="10" customFormat="1" x14ac:dyDescent="0.25">
      <c r="E273" s="16"/>
      <c r="F273" s="17"/>
      <c r="G273" s="18"/>
      <c r="H273" s="18"/>
      <c r="I273" s="19"/>
      <c r="K273" s="35" t="e">
        <f t="shared" si="8"/>
        <v>#DIV/0!</v>
      </c>
      <c r="L273" s="35" t="e">
        <f t="shared" si="9"/>
        <v>#DIV/0!</v>
      </c>
    </row>
    <row r="274" spans="5:12" s="10" customFormat="1" x14ac:dyDescent="0.25">
      <c r="E274" s="16"/>
      <c r="F274" s="17"/>
      <c r="G274" s="18"/>
      <c r="H274" s="18"/>
      <c r="I274" s="19"/>
      <c r="K274" s="35" t="e">
        <f t="shared" si="8"/>
        <v>#DIV/0!</v>
      </c>
      <c r="L274" s="35" t="e">
        <f t="shared" si="9"/>
        <v>#DIV/0!</v>
      </c>
    </row>
    <row r="275" spans="5:12" s="10" customFormat="1" x14ac:dyDescent="0.25">
      <c r="E275" s="16"/>
      <c r="F275" s="17"/>
      <c r="G275" s="18"/>
      <c r="H275" s="18"/>
      <c r="I275" s="19"/>
      <c r="K275" s="35" t="e">
        <f t="shared" si="8"/>
        <v>#DIV/0!</v>
      </c>
      <c r="L275" s="35" t="e">
        <f t="shared" si="9"/>
        <v>#DIV/0!</v>
      </c>
    </row>
    <row r="276" spans="5:12" s="10" customFormat="1" x14ac:dyDescent="0.25">
      <c r="E276" s="16"/>
      <c r="F276" s="17"/>
      <c r="G276" s="18"/>
      <c r="H276" s="18"/>
      <c r="I276" s="19"/>
      <c r="K276" s="35" t="e">
        <f t="shared" si="8"/>
        <v>#DIV/0!</v>
      </c>
      <c r="L276" s="35" t="e">
        <f t="shared" si="9"/>
        <v>#DIV/0!</v>
      </c>
    </row>
    <row r="277" spans="5:12" s="10" customFormat="1" x14ac:dyDescent="0.25">
      <c r="E277" s="16"/>
      <c r="F277" s="17"/>
      <c r="G277" s="18"/>
      <c r="H277" s="18"/>
      <c r="I277" s="19"/>
      <c r="K277" s="35" t="e">
        <f t="shared" si="8"/>
        <v>#DIV/0!</v>
      </c>
      <c r="L277" s="35" t="e">
        <f t="shared" si="9"/>
        <v>#DIV/0!</v>
      </c>
    </row>
    <row r="278" spans="5:12" s="10" customFormat="1" x14ac:dyDescent="0.25">
      <c r="E278" s="16"/>
      <c r="F278" s="17"/>
      <c r="G278" s="18"/>
      <c r="H278" s="18"/>
      <c r="I278" s="19"/>
      <c r="K278" s="35" t="e">
        <f t="shared" si="8"/>
        <v>#DIV/0!</v>
      </c>
      <c r="L278" s="35" t="e">
        <f t="shared" si="9"/>
        <v>#DIV/0!</v>
      </c>
    </row>
    <row r="279" spans="5:12" s="10" customFormat="1" x14ac:dyDescent="0.25">
      <c r="E279" s="16"/>
      <c r="F279" s="17"/>
      <c r="G279" s="18"/>
      <c r="H279" s="18"/>
      <c r="I279" s="19"/>
      <c r="K279" s="35" t="e">
        <f t="shared" si="8"/>
        <v>#DIV/0!</v>
      </c>
      <c r="L279" s="35" t="e">
        <f t="shared" si="9"/>
        <v>#DIV/0!</v>
      </c>
    </row>
    <row r="280" spans="5:12" s="10" customFormat="1" x14ac:dyDescent="0.25">
      <c r="E280" s="16"/>
      <c r="F280" s="17"/>
      <c r="G280" s="18"/>
      <c r="H280" s="18"/>
      <c r="I280" s="19"/>
      <c r="K280" s="35" t="e">
        <f t="shared" si="8"/>
        <v>#DIV/0!</v>
      </c>
      <c r="L280" s="35" t="e">
        <f t="shared" si="9"/>
        <v>#DIV/0!</v>
      </c>
    </row>
    <row r="281" spans="5:12" s="10" customFormat="1" x14ac:dyDescent="0.25">
      <c r="E281" s="16"/>
      <c r="F281" s="17"/>
      <c r="G281" s="18"/>
      <c r="H281" s="18"/>
      <c r="I281" s="19"/>
      <c r="K281" s="35" t="e">
        <f t="shared" si="8"/>
        <v>#DIV/0!</v>
      </c>
      <c r="L281" s="35" t="e">
        <f t="shared" si="9"/>
        <v>#DIV/0!</v>
      </c>
    </row>
    <row r="282" spans="5:12" s="10" customFormat="1" x14ac:dyDescent="0.25">
      <c r="E282" s="16"/>
      <c r="F282" s="17"/>
      <c r="G282" s="18"/>
      <c r="H282" s="18"/>
      <c r="I282" s="19"/>
      <c r="K282" s="35" t="e">
        <f t="shared" si="8"/>
        <v>#DIV/0!</v>
      </c>
      <c r="L282" s="35" t="e">
        <f t="shared" si="9"/>
        <v>#DIV/0!</v>
      </c>
    </row>
    <row r="283" spans="5:12" s="10" customFormat="1" x14ac:dyDescent="0.25">
      <c r="E283" s="16"/>
      <c r="F283" s="17"/>
      <c r="G283" s="18"/>
      <c r="H283" s="18"/>
      <c r="I283" s="19"/>
      <c r="K283" s="35" t="e">
        <f t="shared" si="8"/>
        <v>#DIV/0!</v>
      </c>
      <c r="L283" s="35" t="e">
        <f t="shared" si="9"/>
        <v>#DIV/0!</v>
      </c>
    </row>
    <row r="284" spans="5:12" s="10" customFormat="1" x14ac:dyDescent="0.25">
      <c r="E284" s="16"/>
      <c r="F284" s="17"/>
      <c r="G284" s="18"/>
      <c r="H284" s="18"/>
      <c r="I284" s="19"/>
      <c r="K284" s="35" t="e">
        <f t="shared" si="8"/>
        <v>#DIV/0!</v>
      </c>
      <c r="L284" s="35" t="e">
        <f t="shared" si="9"/>
        <v>#DIV/0!</v>
      </c>
    </row>
    <row r="285" spans="5:12" s="10" customFormat="1" x14ac:dyDescent="0.25">
      <c r="E285" s="16"/>
      <c r="F285" s="17"/>
      <c r="G285" s="18"/>
      <c r="H285" s="18"/>
      <c r="I285" s="19"/>
      <c r="K285" s="35" t="e">
        <f t="shared" si="8"/>
        <v>#DIV/0!</v>
      </c>
      <c r="L285" s="35" t="e">
        <f t="shared" si="9"/>
        <v>#DIV/0!</v>
      </c>
    </row>
    <row r="286" spans="5:12" s="10" customFormat="1" x14ac:dyDescent="0.25">
      <c r="E286" s="16"/>
      <c r="F286" s="17"/>
      <c r="G286" s="18"/>
      <c r="H286" s="18"/>
      <c r="I286" s="19"/>
      <c r="K286" s="35" t="e">
        <f t="shared" si="8"/>
        <v>#DIV/0!</v>
      </c>
      <c r="L286" s="35" t="e">
        <f t="shared" si="9"/>
        <v>#DIV/0!</v>
      </c>
    </row>
    <row r="287" spans="5:12" s="10" customFormat="1" x14ac:dyDescent="0.25">
      <c r="E287" s="16"/>
      <c r="F287" s="17"/>
      <c r="G287" s="18"/>
      <c r="H287" s="18"/>
      <c r="I287" s="19"/>
      <c r="K287" s="35" t="e">
        <f t="shared" si="8"/>
        <v>#DIV/0!</v>
      </c>
      <c r="L287" s="35" t="e">
        <f t="shared" si="9"/>
        <v>#DIV/0!</v>
      </c>
    </row>
    <row r="288" spans="5:12" s="10" customFormat="1" x14ac:dyDescent="0.25">
      <c r="E288" s="16"/>
      <c r="F288" s="17"/>
      <c r="G288" s="31"/>
      <c r="H288" s="18"/>
      <c r="I288" s="19"/>
      <c r="K288" s="35" t="e">
        <f t="shared" si="8"/>
        <v>#DIV/0!</v>
      </c>
      <c r="L288" s="35" t="e">
        <f t="shared" si="9"/>
        <v>#DIV/0!</v>
      </c>
    </row>
    <row r="289" spans="5:12" s="10" customFormat="1" x14ac:dyDescent="0.25">
      <c r="E289" s="16"/>
      <c r="F289" s="17"/>
      <c r="G289" s="32"/>
      <c r="H289" s="18"/>
      <c r="I289" s="19"/>
      <c r="K289" s="35" t="e">
        <f t="shared" si="8"/>
        <v>#DIV/0!</v>
      </c>
      <c r="L289" s="35" t="e">
        <f t="shared" si="9"/>
        <v>#DIV/0!</v>
      </c>
    </row>
    <row r="290" spans="5:12" s="10" customFormat="1" x14ac:dyDescent="0.25">
      <c r="E290" s="16"/>
      <c r="F290" s="17"/>
      <c r="G290" s="32"/>
      <c r="H290" s="18"/>
      <c r="I290" s="19"/>
      <c r="K290" s="35" t="e">
        <f t="shared" si="8"/>
        <v>#DIV/0!</v>
      </c>
      <c r="L290" s="35" t="e">
        <f t="shared" si="9"/>
        <v>#DIV/0!</v>
      </c>
    </row>
    <row r="291" spans="5:12" s="10" customFormat="1" x14ac:dyDescent="0.25">
      <c r="E291" s="16"/>
      <c r="F291" s="17"/>
      <c r="G291" s="32"/>
      <c r="H291" s="18"/>
      <c r="I291" s="19"/>
      <c r="K291" s="35" t="e">
        <f t="shared" si="8"/>
        <v>#DIV/0!</v>
      </c>
      <c r="L291" s="35" t="e">
        <f t="shared" si="9"/>
        <v>#DIV/0!</v>
      </c>
    </row>
    <row r="292" spans="5:12" s="10" customFormat="1" x14ac:dyDescent="0.25">
      <c r="E292" s="16"/>
      <c r="F292" s="17"/>
      <c r="G292" s="18"/>
      <c r="H292" s="18"/>
      <c r="I292" s="19"/>
      <c r="K292" s="35" t="e">
        <f t="shared" si="8"/>
        <v>#DIV/0!</v>
      </c>
      <c r="L292" s="35" t="e">
        <f t="shared" si="9"/>
        <v>#DIV/0!</v>
      </c>
    </row>
    <row r="293" spans="5:12" s="10" customFormat="1" x14ac:dyDescent="0.25">
      <c r="E293" s="16"/>
      <c r="F293" s="17"/>
      <c r="G293" s="18"/>
      <c r="H293" s="18"/>
      <c r="I293" s="19"/>
      <c r="K293" s="35" t="e">
        <f t="shared" si="8"/>
        <v>#DIV/0!</v>
      </c>
      <c r="L293" s="35" t="e">
        <f t="shared" si="9"/>
        <v>#DIV/0!</v>
      </c>
    </row>
    <row r="294" spans="5:12" s="10" customFormat="1" x14ac:dyDescent="0.25">
      <c r="E294" s="16"/>
      <c r="F294" s="17"/>
      <c r="G294" s="18"/>
      <c r="H294" s="18"/>
      <c r="I294" s="19"/>
      <c r="K294" s="35" t="e">
        <f t="shared" si="8"/>
        <v>#DIV/0!</v>
      </c>
      <c r="L294" s="35" t="e">
        <f t="shared" si="9"/>
        <v>#DIV/0!</v>
      </c>
    </row>
    <row r="295" spans="5:12" s="10" customFormat="1" x14ac:dyDescent="0.25">
      <c r="E295" s="16"/>
      <c r="F295" s="17"/>
      <c r="G295" s="18"/>
      <c r="H295" s="18"/>
      <c r="I295" s="19"/>
      <c r="K295" s="35" t="e">
        <f t="shared" si="8"/>
        <v>#DIV/0!</v>
      </c>
      <c r="L295" s="35" t="e">
        <f t="shared" si="9"/>
        <v>#DIV/0!</v>
      </c>
    </row>
    <row r="296" spans="5:12" s="10" customFormat="1" x14ac:dyDescent="0.25">
      <c r="E296" s="16"/>
      <c r="F296" s="17"/>
      <c r="G296" s="18"/>
      <c r="H296" s="18"/>
      <c r="I296" s="19"/>
      <c r="K296" s="35" t="e">
        <f t="shared" si="8"/>
        <v>#DIV/0!</v>
      </c>
      <c r="L296" s="35" t="e">
        <f t="shared" si="9"/>
        <v>#DIV/0!</v>
      </c>
    </row>
    <row r="297" spans="5:12" s="10" customFormat="1" x14ac:dyDescent="0.25">
      <c r="E297" s="16"/>
      <c r="F297" s="17"/>
      <c r="G297" s="18"/>
      <c r="H297" s="18"/>
      <c r="I297" s="19"/>
      <c r="K297" s="35" t="e">
        <f t="shared" si="8"/>
        <v>#DIV/0!</v>
      </c>
      <c r="L297" s="35" t="e">
        <f t="shared" si="9"/>
        <v>#DIV/0!</v>
      </c>
    </row>
    <row r="298" spans="5:12" s="10" customFormat="1" x14ac:dyDescent="0.25">
      <c r="E298" s="16"/>
      <c r="F298" s="17"/>
      <c r="G298" s="18"/>
      <c r="H298" s="18"/>
      <c r="I298" s="19"/>
      <c r="K298" s="35" t="e">
        <f t="shared" si="8"/>
        <v>#DIV/0!</v>
      </c>
      <c r="L298" s="35" t="e">
        <f t="shared" si="9"/>
        <v>#DIV/0!</v>
      </c>
    </row>
    <row r="299" spans="5:12" s="10" customFormat="1" x14ac:dyDescent="0.25">
      <c r="E299" s="16"/>
      <c r="F299" s="17"/>
      <c r="G299" s="18"/>
      <c r="H299" s="18"/>
      <c r="I299" s="19"/>
      <c r="K299" s="35" t="e">
        <f t="shared" si="8"/>
        <v>#DIV/0!</v>
      </c>
      <c r="L299" s="35" t="e">
        <f t="shared" si="9"/>
        <v>#DIV/0!</v>
      </c>
    </row>
    <row r="300" spans="5:12" s="10" customFormat="1" x14ac:dyDescent="0.25">
      <c r="E300" s="16"/>
      <c r="F300" s="17"/>
      <c r="G300" s="18"/>
      <c r="H300" s="18"/>
      <c r="I300" s="19"/>
      <c r="K300" s="35" t="e">
        <f t="shared" si="8"/>
        <v>#DIV/0!</v>
      </c>
      <c r="L300" s="35" t="e">
        <f t="shared" si="9"/>
        <v>#DIV/0!</v>
      </c>
    </row>
    <row r="301" spans="5:12" s="10" customFormat="1" x14ac:dyDescent="0.25">
      <c r="E301" s="16"/>
      <c r="F301" s="17"/>
      <c r="G301" s="18"/>
      <c r="H301" s="18"/>
      <c r="I301" s="19"/>
      <c r="K301" s="35" t="e">
        <f t="shared" si="8"/>
        <v>#DIV/0!</v>
      </c>
      <c r="L301" s="35" t="e">
        <f t="shared" si="9"/>
        <v>#DIV/0!</v>
      </c>
    </row>
    <row r="302" spans="5:12" s="10" customFormat="1" x14ac:dyDescent="0.25">
      <c r="E302" s="16"/>
      <c r="F302" s="17"/>
      <c r="G302" s="18"/>
      <c r="H302" s="18"/>
      <c r="I302" s="19"/>
      <c r="K302" s="35" t="e">
        <f t="shared" si="8"/>
        <v>#DIV/0!</v>
      </c>
      <c r="L302" s="35" t="e">
        <f t="shared" si="9"/>
        <v>#DIV/0!</v>
      </c>
    </row>
    <row r="303" spans="5:12" s="10" customFormat="1" x14ac:dyDescent="0.25">
      <c r="E303" s="16"/>
      <c r="F303" s="17"/>
      <c r="G303" s="18"/>
      <c r="H303" s="18"/>
      <c r="I303" s="19"/>
      <c r="K303" s="35" t="e">
        <f t="shared" si="8"/>
        <v>#DIV/0!</v>
      </c>
      <c r="L303" s="35" t="e">
        <f t="shared" si="9"/>
        <v>#DIV/0!</v>
      </c>
    </row>
    <row r="304" spans="5:12" s="10" customFormat="1" x14ac:dyDescent="0.25">
      <c r="E304" s="16"/>
      <c r="F304" s="17"/>
      <c r="G304" s="18"/>
      <c r="H304" s="18"/>
      <c r="I304" s="19"/>
      <c r="K304" s="35" t="e">
        <f t="shared" si="8"/>
        <v>#DIV/0!</v>
      </c>
      <c r="L304" s="35" t="e">
        <f t="shared" si="9"/>
        <v>#DIV/0!</v>
      </c>
    </row>
    <row r="305" spans="5:12" s="10" customFormat="1" x14ac:dyDescent="0.25">
      <c r="E305" s="16"/>
      <c r="F305" s="17"/>
      <c r="G305" s="18"/>
      <c r="H305" s="18"/>
      <c r="I305" s="19"/>
      <c r="K305" s="35" t="e">
        <f t="shared" si="8"/>
        <v>#DIV/0!</v>
      </c>
      <c r="L305" s="35" t="e">
        <f t="shared" si="9"/>
        <v>#DIV/0!</v>
      </c>
    </row>
    <row r="306" spans="5:12" s="10" customFormat="1" x14ac:dyDescent="0.25">
      <c r="E306" s="16"/>
      <c r="F306" s="17"/>
      <c r="G306" s="18"/>
      <c r="H306" s="18"/>
      <c r="I306" s="19"/>
      <c r="K306" s="35" t="e">
        <f t="shared" si="8"/>
        <v>#DIV/0!</v>
      </c>
      <c r="L306" s="35" t="e">
        <f t="shared" si="9"/>
        <v>#DIV/0!</v>
      </c>
    </row>
    <row r="307" spans="5:12" s="10" customFormat="1" x14ac:dyDescent="0.25">
      <c r="E307" s="16"/>
      <c r="F307" s="17"/>
      <c r="G307" s="18"/>
      <c r="H307" s="18"/>
      <c r="I307" s="19"/>
      <c r="K307" s="35" t="e">
        <f t="shared" si="8"/>
        <v>#DIV/0!</v>
      </c>
      <c r="L307" s="35" t="e">
        <f t="shared" si="9"/>
        <v>#DIV/0!</v>
      </c>
    </row>
    <row r="308" spans="5:12" s="10" customFormat="1" x14ac:dyDescent="0.25">
      <c r="E308" s="16"/>
      <c r="F308" s="17"/>
      <c r="G308" s="18"/>
      <c r="H308" s="18"/>
      <c r="I308" s="19"/>
      <c r="K308" s="35" t="e">
        <f t="shared" si="8"/>
        <v>#DIV/0!</v>
      </c>
      <c r="L308" s="35" t="e">
        <f t="shared" si="9"/>
        <v>#DIV/0!</v>
      </c>
    </row>
    <row r="309" spans="5:12" s="10" customFormat="1" x14ac:dyDescent="0.25">
      <c r="E309" s="16"/>
      <c r="F309" s="17"/>
      <c r="G309" s="18"/>
      <c r="H309" s="18"/>
      <c r="I309" s="19"/>
      <c r="K309" s="35" t="e">
        <f t="shared" si="8"/>
        <v>#DIV/0!</v>
      </c>
      <c r="L309" s="35" t="e">
        <f t="shared" si="9"/>
        <v>#DIV/0!</v>
      </c>
    </row>
    <row r="310" spans="5:12" s="10" customFormat="1" x14ac:dyDescent="0.25">
      <c r="E310" s="16"/>
      <c r="F310" s="17"/>
      <c r="G310" s="18"/>
      <c r="H310" s="18"/>
      <c r="I310" s="19"/>
      <c r="K310" s="35" t="e">
        <f t="shared" si="8"/>
        <v>#DIV/0!</v>
      </c>
      <c r="L310" s="35" t="e">
        <f t="shared" si="9"/>
        <v>#DIV/0!</v>
      </c>
    </row>
    <row r="311" spans="5:12" s="10" customFormat="1" x14ac:dyDescent="0.25">
      <c r="E311" s="16"/>
      <c r="F311" s="17"/>
      <c r="G311" s="18"/>
      <c r="H311" s="18"/>
      <c r="I311" s="19"/>
      <c r="K311" s="35" t="e">
        <f t="shared" si="8"/>
        <v>#DIV/0!</v>
      </c>
      <c r="L311" s="35" t="e">
        <f t="shared" si="9"/>
        <v>#DIV/0!</v>
      </c>
    </row>
    <row r="312" spans="5:12" s="10" customFormat="1" x14ac:dyDescent="0.25">
      <c r="E312" s="16"/>
      <c r="F312" s="17"/>
      <c r="G312" s="18"/>
      <c r="H312" s="18"/>
      <c r="I312" s="19"/>
      <c r="K312" s="35" t="e">
        <f t="shared" si="8"/>
        <v>#DIV/0!</v>
      </c>
      <c r="L312" s="35" t="e">
        <f t="shared" si="9"/>
        <v>#DIV/0!</v>
      </c>
    </row>
    <row r="313" spans="5:12" s="10" customFormat="1" x14ac:dyDescent="0.25">
      <c r="E313" s="16"/>
      <c r="F313" s="17"/>
      <c r="G313" s="18"/>
      <c r="H313" s="18"/>
      <c r="I313" s="19"/>
      <c r="K313" s="35" t="e">
        <f t="shared" si="8"/>
        <v>#DIV/0!</v>
      </c>
      <c r="L313" s="35" t="e">
        <f t="shared" si="9"/>
        <v>#DIV/0!</v>
      </c>
    </row>
    <row r="314" spans="5:12" s="10" customFormat="1" x14ac:dyDescent="0.25">
      <c r="E314" s="16"/>
      <c r="F314" s="17"/>
      <c r="G314" s="18"/>
      <c r="H314" s="18"/>
      <c r="I314" s="19"/>
      <c r="K314" s="35" t="e">
        <f t="shared" si="8"/>
        <v>#DIV/0!</v>
      </c>
      <c r="L314" s="35" t="e">
        <f t="shared" si="9"/>
        <v>#DIV/0!</v>
      </c>
    </row>
    <row r="315" spans="5:12" s="10" customFormat="1" x14ac:dyDescent="0.25">
      <c r="E315" s="16"/>
      <c r="F315" s="17"/>
      <c r="G315" s="18"/>
      <c r="H315" s="18"/>
      <c r="I315" s="19"/>
      <c r="K315" s="35" t="e">
        <f t="shared" si="8"/>
        <v>#DIV/0!</v>
      </c>
      <c r="L315" s="35" t="e">
        <f t="shared" si="9"/>
        <v>#DIV/0!</v>
      </c>
    </row>
    <row r="316" spans="5:12" s="10" customFormat="1" x14ac:dyDescent="0.25">
      <c r="E316" s="16"/>
      <c r="F316" s="17"/>
      <c r="G316" s="18"/>
      <c r="H316" s="18"/>
      <c r="I316" s="19"/>
      <c r="K316" s="35" t="e">
        <f t="shared" si="8"/>
        <v>#DIV/0!</v>
      </c>
      <c r="L316" s="35" t="e">
        <f t="shared" si="9"/>
        <v>#DIV/0!</v>
      </c>
    </row>
    <row r="317" spans="5:12" s="10" customFormat="1" x14ac:dyDescent="0.25">
      <c r="E317" s="16"/>
      <c r="F317" s="17"/>
      <c r="G317" s="31"/>
      <c r="H317" s="18"/>
      <c r="I317" s="19"/>
      <c r="K317" s="35" t="e">
        <f t="shared" si="8"/>
        <v>#DIV/0!</v>
      </c>
      <c r="L317" s="35" t="e">
        <f t="shared" si="9"/>
        <v>#DIV/0!</v>
      </c>
    </row>
    <row r="318" spans="5:12" s="10" customFormat="1" x14ac:dyDescent="0.25">
      <c r="E318" s="16"/>
      <c r="F318" s="17"/>
      <c r="G318" s="32"/>
      <c r="H318" s="18"/>
      <c r="I318" s="19"/>
      <c r="K318" s="35" t="e">
        <f t="shared" si="8"/>
        <v>#DIV/0!</v>
      </c>
      <c r="L318" s="35" t="e">
        <f t="shared" si="9"/>
        <v>#DIV/0!</v>
      </c>
    </row>
    <row r="319" spans="5:12" s="10" customFormat="1" x14ac:dyDescent="0.25">
      <c r="E319" s="16"/>
      <c r="F319" s="17"/>
      <c r="G319" s="32"/>
      <c r="H319" s="18"/>
      <c r="I319" s="19"/>
      <c r="K319" s="35" t="e">
        <f t="shared" si="8"/>
        <v>#DIV/0!</v>
      </c>
      <c r="L319" s="35" t="e">
        <f t="shared" si="9"/>
        <v>#DIV/0!</v>
      </c>
    </row>
    <row r="320" spans="5:12" s="10" customFormat="1" x14ac:dyDescent="0.25">
      <c r="E320" s="16"/>
      <c r="F320" s="17"/>
      <c r="G320" s="32"/>
      <c r="H320" s="18"/>
      <c r="I320" s="19"/>
      <c r="K320" s="35" t="e">
        <f t="shared" si="8"/>
        <v>#DIV/0!</v>
      </c>
      <c r="L320" s="35" t="e">
        <f t="shared" si="9"/>
        <v>#DIV/0!</v>
      </c>
    </row>
    <row r="321" spans="5:12" s="10" customFormat="1" x14ac:dyDescent="0.25">
      <c r="E321" s="16"/>
      <c r="F321" s="17"/>
      <c r="G321" s="18"/>
      <c r="H321" s="18"/>
      <c r="I321" s="19"/>
      <c r="K321" s="35" t="e">
        <f t="shared" si="8"/>
        <v>#DIV/0!</v>
      </c>
      <c r="L321" s="35" t="e">
        <f t="shared" si="9"/>
        <v>#DIV/0!</v>
      </c>
    </row>
    <row r="322" spans="5:12" s="10" customFormat="1" x14ac:dyDescent="0.25">
      <c r="E322" s="16"/>
      <c r="F322" s="17"/>
      <c r="G322" s="18"/>
      <c r="H322" s="18"/>
      <c r="I322" s="19"/>
      <c r="K322" s="35" t="e">
        <f t="shared" ref="K322:K385" si="10">(H322+$B$3)^(1-$B$2)/(1-$B$2)</f>
        <v>#DIV/0!</v>
      </c>
      <c r="L322" s="35" t="e">
        <f t="shared" ref="L322:L385" si="11">(H322+J322+$B$3-$B$4)^(1-$B$2)/(1-$B$2)</f>
        <v>#DIV/0!</v>
      </c>
    </row>
    <row r="323" spans="5:12" s="10" customFormat="1" x14ac:dyDescent="0.25">
      <c r="E323" s="16"/>
      <c r="F323" s="17"/>
      <c r="G323" s="18"/>
      <c r="H323" s="18"/>
      <c r="I323" s="19"/>
      <c r="K323" s="35" t="e">
        <f t="shared" si="10"/>
        <v>#DIV/0!</v>
      </c>
      <c r="L323" s="35" t="e">
        <f t="shared" si="11"/>
        <v>#DIV/0!</v>
      </c>
    </row>
    <row r="324" spans="5:12" s="10" customFormat="1" x14ac:dyDescent="0.25">
      <c r="E324" s="16"/>
      <c r="F324" s="17"/>
      <c r="G324" s="18"/>
      <c r="H324" s="18"/>
      <c r="I324" s="19"/>
      <c r="K324" s="35" t="e">
        <f t="shared" si="10"/>
        <v>#DIV/0!</v>
      </c>
      <c r="L324" s="35" t="e">
        <f t="shared" si="11"/>
        <v>#DIV/0!</v>
      </c>
    </row>
    <row r="325" spans="5:12" s="10" customFormat="1" x14ac:dyDescent="0.25">
      <c r="E325" s="16"/>
      <c r="F325" s="17"/>
      <c r="G325" s="18"/>
      <c r="H325" s="18"/>
      <c r="I325" s="19"/>
      <c r="K325" s="35" t="e">
        <f t="shared" si="10"/>
        <v>#DIV/0!</v>
      </c>
      <c r="L325" s="35" t="e">
        <f t="shared" si="11"/>
        <v>#DIV/0!</v>
      </c>
    </row>
    <row r="326" spans="5:12" s="10" customFormat="1" x14ac:dyDescent="0.25">
      <c r="E326" s="16"/>
      <c r="F326" s="17"/>
      <c r="G326" s="18"/>
      <c r="H326" s="18"/>
      <c r="I326" s="19"/>
      <c r="K326" s="35" t="e">
        <f t="shared" si="10"/>
        <v>#DIV/0!</v>
      </c>
      <c r="L326" s="35" t="e">
        <f t="shared" si="11"/>
        <v>#DIV/0!</v>
      </c>
    </row>
    <row r="327" spans="5:12" s="10" customFormat="1" x14ac:dyDescent="0.25">
      <c r="E327" s="16"/>
      <c r="F327" s="17"/>
      <c r="G327" s="18"/>
      <c r="H327" s="18"/>
      <c r="I327" s="19"/>
      <c r="K327" s="35" t="e">
        <f t="shared" si="10"/>
        <v>#DIV/0!</v>
      </c>
      <c r="L327" s="35" t="e">
        <f t="shared" si="11"/>
        <v>#DIV/0!</v>
      </c>
    </row>
    <row r="328" spans="5:12" s="10" customFormat="1" x14ac:dyDescent="0.25">
      <c r="E328" s="16"/>
      <c r="F328" s="17"/>
      <c r="G328" s="18"/>
      <c r="H328" s="18"/>
      <c r="I328" s="19"/>
      <c r="K328" s="35" t="e">
        <f t="shared" si="10"/>
        <v>#DIV/0!</v>
      </c>
      <c r="L328" s="35" t="e">
        <f t="shared" si="11"/>
        <v>#DIV/0!</v>
      </c>
    </row>
    <row r="329" spans="5:12" s="10" customFormat="1" x14ac:dyDescent="0.25">
      <c r="E329" s="16"/>
      <c r="F329" s="17"/>
      <c r="G329" s="18"/>
      <c r="H329" s="18"/>
      <c r="I329" s="19"/>
      <c r="K329" s="35" t="e">
        <f t="shared" si="10"/>
        <v>#DIV/0!</v>
      </c>
      <c r="L329" s="35" t="e">
        <f t="shared" si="11"/>
        <v>#DIV/0!</v>
      </c>
    </row>
    <row r="330" spans="5:12" s="10" customFormat="1" x14ac:dyDescent="0.25">
      <c r="E330" s="16"/>
      <c r="F330" s="17"/>
      <c r="G330" s="18"/>
      <c r="H330" s="18"/>
      <c r="I330" s="19"/>
      <c r="K330" s="35" t="e">
        <f t="shared" si="10"/>
        <v>#DIV/0!</v>
      </c>
      <c r="L330" s="35" t="e">
        <f t="shared" si="11"/>
        <v>#DIV/0!</v>
      </c>
    </row>
    <row r="331" spans="5:12" s="10" customFormat="1" x14ac:dyDescent="0.25">
      <c r="E331" s="16"/>
      <c r="F331" s="17"/>
      <c r="G331" s="18"/>
      <c r="H331" s="18"/>
      <c r="I331" s="19"/>
      <c r="K331" s="35" t="e">
        <f t="shared" si="10"/>
        <v>#DIV/0!</v>
      </c>
      <c r="L331" s="35" t="e">
        <f t="shared" si="11"/>
        <v>#DIV/0!</v>
      </c>
    </row>
    <row r="332" spans="5:12" s="10" customFormat="1" x14ac:dyDescent="0.25">
      <c r="E332" s="16"/>
      <c r="F332" s="17"/>
      <c r="G332" s="18"/>
      <c r="H332" s="18"/>
      <c r="I332" s="19"/>
      <c r="K332" s="35" t="e">
        <f t="shared" si="10"/>
        <v>#DIV/0!</v>
      </c>
      <c r="L332" s="35" t="e">
        <f t="shared" si="11"/>
        <v>#DIV/0!</v>
      </c>
    </row>
    <row r="333" spans="5:12" s="10" customFormat="1" x14ac:dyDescent="0.25">
      <c r="E333" s="16"/>
      <c r="F333" s="17"/>
      <c r="G333" s="18"/>
      <c r="H333" s="18"/>
      <c r="I333" s="19"/>
      <c r="K333" s="35" t="e">
        <f t="shared" si="10"/>
        <v>#DIV/0!</v>
      </c>
      <c r="L333" s="35" t="e">
        <f t="shared" si="11"/>
        <v>#DIV/0!</v>
      </c>
    </row>
    <row r="334" spans="5:12" s="10" customFormat="1" x14ac:dyDescent="0.25">
      <c r="E334" s="16"/>
      <c r="F334" s="17"/>
      <c r="G334" s="18"/>
      <c r="H334" s="18"/>
      <c r="I334" s="19"/>
      <c r="K334" s="35" t="e">
        <f t="shared" si="10"/>
        <v>#DIV/0!</v>
      </c>
      <c r="L334" s="35" t="e">
        <f t="shared" si="11"/>
        <v>#DIV/0!</v>
      </c>
    </row>
    <row r="335" spans="5:12" s="10" customFormat="1" x14ac:dyDescent="0.25">
      <c r="E335" s="16"/>
      <c r="F335" s="17"/>
      <c r="G335" s="18"/>
      <c r="H335" s="18"/>
      <c r="I335" s="19"/>
      <c r="K335" s="35" t="e">
        <f t="shared" si="10"/>
        <v>#DIV/0!</v>
      </c>
      <c r="L335" s="35" t="e">
        <f t="shared" si="11"/>
        <v>#DIV/0!</v>
      </c>
    </row>
    <row r="336" spans="5:12" s="10" customFormat="1" x14ac:dyDescent="0.25">
      <c r="E336" s="16"/>
      <c r="F336" s="17"/>
      <c r="G336" s="18"/>
      <c r="H336" s="18"/>
      <c r="I336" s="19"/>
      <c r="K336" s="35" t="e">
        <f t="shared" si="10"/>
        <v>#DIV/0!</v>
      </c>
      <c r="L336" s="35" t="e">
        <f t="shared" si="11"/>
        <v>#DIV/0!</v>
      </c>
    </row>
    <row r="337" spans="5:12" s="10" customFormat="1" x14ac:dyDescent="0.25">
      <c r="E337" s="16"/>
      <c r="F337" s="17"/>
      <c r="G337" s="18"/>
      <c r="H337" s="18"/>
      <c r="I337" s="19"/>
      <c r="K337" s="35" t="e">
        <f t="shared" si="10"/>
        <v>#DIV/0!</v>
      </c>
      <c r="L337" s="35" t="e">
        <f t="shared" si="11"/>
        <v>#DIV/0!</v>
      </c>
    </row>
    <row r="338" spans="5:12" s="10" customFormat="1" x14ac:dyDescent="0.25">
      <c r="E338" s="16"/>
      <c r="F338" s="17"/>
      <c r="G338" s="18"/>
      <c r="H338" s="18"/>
      <c r="I338" s="19"/>
      <c r="K338" s="35" t="e">
        <f t="shared" si="10"/>
        <v>#DIV/0!</v>
      </c>
      <c r="L338" s="35" t="e">
        <f t="shared" si="11"/>
        <v>#DIV/0!</v>
      </c>
    </row>
    <row r="339" spans="5:12" s="10" customFormat="1" x14ac:dyDescent="0.25">
      <c r="E339" s="16"/>
      <c r="F339" s="17"/>
      <c r="G339" s="18"/>
      <c r="H339" s="18"/>
      <c r="I339" s="19"/>
      <c r="K339" s="35" t="e">
        <f t="shared" si="10"/>
        <v>#DIV/0!</v>
      </c>
      <c r="L339" s="35" t="e">
        <f t="shared" si="11"/>
        <v>#DIV/0!</v>
      </c>
    </row>
    <row r="340" spans="5:12" s="10" customFormat="1" x14ac:dyDescent="0.25">
      <c r="E340" s="16"/>
      <c r="F340" s="17"/>
      <c r="G340" s="18"/>
      <c r="H340" s="18"/>
      <c r="I340" s="19"/>
      <c r="K340" s="35" t="e">
        <f t="shared" si="10"/>
        <v>#DIV/0!</v>
      </c>
      <c r="L340" s="35" t="e">
        <f t="shared" si="11"/>
        <v>#DIV/0!</v>
      </c>
    </row>
    <row r="341" spans="5:12" s="10" customFormat="1" x14ac:dyDescent="0.25">
      <c r="E341" s="16"/>
      <c r="F341" s="17"/>
      <c r="G341" s="18"/>
      <c r="H341" s="18"/>
      <c r="I341" s="19"/>
      <c r="K341" s="35" t="e">
        <f t="shared" si="10"/>
        <v>#DIV/0!</v>
      </c>
      <c r="L341" s="35" t="e">
        <f t="shared" si="11"/>
        <v>#DIV/0!</v>
      </c>
    </row>
    <row r="342" spans="5:12" s="10" customFormat="1" x14ac:dyDescent="0.25">
      <c r="E342" s="16"/>
      <c r="F342" s="17"/>
      <c r="G342" s="18"/>
      <c r="H342" s="18"/>
      <c r="I342" s="19"/>
      <c r="K342" s="35" t="e">
        <f t="shared" si="10"/>
        <v>#DIV/0!</v>
      </c>
      <c r="L342" s="35" t="e">
        <f t="shared" si="11"/>
        <v>#DIV/0!</v>
      </c>
    </row>
    <row r="343" spans="5:12" s="10" customFormat="1" x14ac:dyDescent="0.25">
      <c r="E343" s="16"/>
      <c r="F343" s="17"/>
      <c r="G343" s="18"/>
      <c r="H343" s="18"/>
      <c r="I343" s="19"/>
      <c r="K343" s="35" t="e">
        <f t="shared" si="10"/>
        <v>#DIV/0!</v>
      </c>
      <c r="L343" s="35" t="e">
        <f t="shared" si="11"/>
        <v>#DIV/0!</v>
      </c>
    </row>
    <row r="344" spans="5:12" s="10" customFormat="1" x14ac:dyDescent="0.25">
      <c r="E344" s="16"/>
      <c r="F344" s="17"/>
      <c r="G344" s="18"/>
      <c r="H344" s="18"/>
      <c r="I344" s="19"/>
      <c r="K344" s="35" t="e">
        <f t="shared" si="10"/>
        <v>#DIV/0!</v>
      </c>
      <c r="L344" s="35" t="e">
        <f t="shared" si="11"/>
        <v>#DIV/0!</v>
      </c>
    </row>
    <row r="345" spans="5:12" s="10" customFormat="1" x14ac:dyDescent="0.25">
      <c r="E345" s="16"/>
      <c r="F345" s="17"/>
      <c r="G345" s="18"/>
      <c r="H345" s="18"/>
      <c r="I345" s="19"/>
      <c r="K345" s="35" t="e">
        <f t="shared" si="10"/>
        <v>#DIV/0!</v>
      </c>
      <c r="L345" s="35" t="e">
        <f t="shared" si="11"/>
        <v>#DIV/0!</v>
      </c>
    </row>
    <row r="346" spans="5:12" s="10" customFormat="1" x14ac:dyDescent="0.25">
      <c r="E346" s="16"/>
      <c r="F346" s="17"/>
      <c r="G346" s="31"/>
      <c r="H346" s="18"/>
      <c r="I346" s="19"/>
      <c r="K346" s="35" t="e">
        <f t="shared" si="10"/>
        <v>#DIV/0!</v>
      </c>
      <c r="L346" s="35" t="e">
        <f t="shared" si="11"/>
        <v>#DIV/0!</v>
      </c>
    </row>
    <row r="347" spans="5:12" s="10" customFormat="1" x14ac:dyDescent="0.25">
      <c r="E347" s="16"/>
      <c r="F347" s="17"/>
      <c r="G347" s="32"/>
      <c r="H347" s="18"/>
      <c r="I347" s="19"/>
      <c r="K347" s="35" t="e">
        <f t="shared" si="10"/>
        <v>#DIV/0!</v>
      </c>
      <c r="L347" s="35" t="e">
        <f t="shared" si="11"/>
        <v>#DIV/0!</v>
      </c>
    </row>
    <row r="348" spans="5:12" s="10" customFormat="1" x14ac:dyDescent="0.25">
      <c r="E348" s="16"/>
      <c r="F348" s="17"/>
      <c r="G348" s="32"/>
      <c r="H348" s="18"/>
      <c r="I348" s="19"/>
      <c r="K348" s="35" t="e">
        <f t="shared" si="10"/>
        <v>#DIV/0!</v>
      </c>
      <c r="L348" s="35" t="e">
        <f t="shared" si="11"/>
        <v>#DIV/0!</v>
      </c>
    </row>
    <row r="349" spans="5:12" s="10" customFormat="1" x14ac:dyDescent="0.25">
      <c r="E349" s="16"/>
      <c r="F349" s="17"/>
      <c r="G349" s="32"/>
      <c r="H349" s="18"/>
      <c r="I349" s="19"/>
      <c r="K349" s="35" t="e">
        <f t="shared" si="10"/>
        <v>#DIV/0!</v>
      </c>
      <c r="L349" s="35" t="e">
        <f t="shared" si="11"/>
        <v>#DIV/0!</v>
      </c>
    </row>
    <row r="350" spans="5:12" s="10" customFormat="1" x14ac:dyDescent="0.25">
      <c r="E350" s="16"/>
      <c r="F350" s="17"/>
      <c r="G350" s="18"/>
      <c r="H350" s="18"/>
      <c r="I350" s="19"/>
      <c r="K350" s="35" t="e">
        <f t="shared" si="10"/>
        <v>#DIV/0!</v>
      </c>
      <c r="L350" s="35" t="e">
        <f t="shared" si="11"/>
        <v>#DIV/0!</v>
      </c>
    </row>
    <row r="351" spans="5:12" s="10" customFormat="1" x14ac:dyDescent="0.25">
      <c r="E351" s="16"/>
      <c r="F351" s="17"/>
      <c r="G351" s="18"/>
      <c r="H351" s="18"/>
      <c r="I351" s="19"/>
      <c r="K351" s="35" t="e">
        <f t="shared" si="10"/>
        <v>#DIV/0!</v>
      </c>
      <c r="L351" s="35" t="e">
        <f t="shared" si="11"/>
        <v>#DIV/0!</v>
      </c>
    </row>
    <row r="352" spans="5:12" s="10" customFormat="1" x14ac:dyDescent="0.25">
      <c r="E352" s="16"/>
      <c r="F352" s="17"/>
      <c r="G352" s="18"/>
      <c r="H352" s="18"/>
      <c r="I352" s="19"/>
      <c r="K352" s="35" t="e">
        <f t="shared" si="10"/>
        <v>#DIV/0!</v>
      </c>
      <c r="L352" s="35" t="e">
        <f t="shared" si="11"/>
        <v>#DIV/0!</v>
      </c>
    </row>
    <row r="353" spans="5:12" s="10" customFormat="1" x14ac:dyDescent="0.25">
      <c r="E353" s="16"/>
      <c r="F353" s="17"/>
      <c r="G353" s="18"/>
      <c r="H353" s="18"/>
      <c r="I353" s="19"/>
      <c r="K353" s="35" t="e">
        <f t="shared" si="10"/>
        <v>#DIV/0!</v>
      </c>
      <c r="L353" s="35" t="e">
        <f t="shared" si="11"/>
        <v>#DIV/0!</v>
      </c>
    </row>
    <row r="354" spans="5:12" s="10" customFormat="1" x14ac:dyDescent="0.25">
      <c r="E354" s="16"/>
      <c r="F354" s="17"/>
      <c r="G354" s="18"/>
      <c r="H354" s="18"/>
      <c r="I354" s="19"/>
      <c r="K354" s="35" t="e">
        <f t="shared" si="10"/>
        <v>#DIV/0!</v>
      </c>
      <c r="L354" s="35" t="e">
        <f t="shared" si="11"/>
        <v>#DIV/0!</v>
      </c>
    </row>
    <row r="355" spans="5:12" s="10" customFormat="1" x14ac:dyDescent="0.25">
      <c r="E355" s="16"/>
      <c r="F355" s="17"/>
      <c r="G355" s="18"/>
      <c r="H355" s="18"/>
      <c r="I355" s="19"/>
      <c r="K355" s="35" t="e">
        <f t="shared" si="10"/>
        <v>#DIV/0!</v>
      </c>
      <c r="L355" s="35" t="e">
        <f t="shared" si="11"/>
        <v>#DIV/0!</v>
      </c>
    </row>
    <row r="356" spans="5:12" s="10" customFormat="1" x14ac:dyDescent="0.25">
      <c r="E356" s="16"/>
      <c r="F356" s="17"/>
      <c r="G356" s="18"/>
      <c r="H356" s="18"/>
      <c r="I356" s="19"/>
      <c r="K356" s="35" t="e">
        <f t="shared" si="10"/>
        <v>#DIV/0!</v>
      </c>
      <c r="L356" s="35" t="e">
        <f t="shared" si="11"/>
        <v>#DIV/0!</v>
      </c>
    </row>
    <row r="357" spans="5:12" s="10" customFormat="1" x14ac:dyDescent="0.25">
      <c r="E357" s="16"/>
      <c r="F357" s="17"/>
      <c r="G357" s="18"/>
      <c r="H357" s="18"/>
      <c r="I357" s="19"/>
      <c r="K357" s="35" t="e">
        <f t="shared" si="10"/>
        <v>#DIV/0!</v>
      </c>
      <c r="L357" s="35" t="e">
        <f t="shared" si="11"/>
        <v>#DIV/0!</v>
      </c>
    </row>
    <row r="358" spans="5:12" s="10" customFormat="1" x14ac:dyDescent="0.25">
      <c r="E358" s="16"/>
      <c r="F358" s="17"/>
      <c r="G358" s="18"/>
      <c r="H358" s="18"/>
      <c r="I358" s="19"/>
      <c r="K358" s="35" t="e">
        <f t="shared" si="10"/>
        <v>#DIV/0!</v>
      </c>
      <c r="L358" s="35" t="e">
        <f t="shared" si="11"/>
        <v>#DIV/0!</v>
      </c>
    </row>
    <row r="359" spans="5:12" s="10" customFormat="1" x14ac:dyDescent="0.25">
      <c r="E359" s="16"/>
      <c r="F359" s="17"/>
      <c r="G359" s="18"/>
      <c r="H359" s="18"/>
      <c r="I359" s="19"/>
      <c r="K359" s="35" t="e">
        <f t="shared" si="10"/>
        <v>#DIV/0!</v>
      </c>
      <c r="L359" s="35" t="e">
        <f t="shared" si="11"/>
        <v>#DIV/0!</v>
      </c>
    </row>
    <row r="360" spans="5:12" s="10" customFormat="1" x14ac:dyDescent="0.25">
      <c r="E360" s="16"/>
      <c r="F360" s="17"/>
      <c r="G360" s="18"/>
      <c r="H360" s="18"/>
      <c r="I360" s="19"/>
      <c r="K360" s="35" t="e">
        <f t="shared" si="10"/>
        <v>#DIV/0!</v>
      </c>
      <c r="L360" s="35" t="e">
        <f t="shared" si="11"/>
        <v>#DIV/0!</v>
      </c>
    </row>
    <row r="361" spans="5:12" s="10" customFormat="1" x14ac:dyDescent="0.25">
      <c r="E361" s="16"/>
      <c r="F361" s="17"/>
      <c r="G361" s="18"/>
      <c r="H361" s="18"/>
      <c r="I361" s="19"/>
      <c r="K361" s="35" t="e">
        <f t="shared" si="10"/>
        <v>#DIV/0!</v>
      </c>
      <c r="L361" s="35" t="e">
        <f t="shared" si="11"/>
        <v>#DIV/0!</v>
      </c>
    </row>
    <row r="362" spans="5:12" s="10" customFormat="1" x14ac:dyDescent="0.25">
      <c r="E362" s="16"/>
      <c r="F362" s="17"/>
      <c r="G362" s="18"/>
      <c r="H362" s="18"/>
      <c r="I362" s="19"/>
      <c r="K362" s="35" t="e">
        <f t="shared" si="10"/>
        <v>#DIV/0!</v>
      </c>
      <c r="L362" s="35" t="e">
        <f t="shared" si="11"/>
        <v>#DIV/0!</v>
      </c>
    </row>
    <row r="363" spans="5:12" s="10" customFormat="1" x14ac:dyDescent="0.25">
      <c r="E363" s="16"/>
      <c r="F363" s="17"/>
      <c r="G363" s="18"/>
      <c r="H363" s="18"/>
      <c r="I363" s="19"/>
      <c r="K363" s="35" t="e">
        <f t="shared" si="10"/>
        <v>#DIV/0!</v>
      </c>
      <c r="L363" s="35" t="e">
        <f t="shared" si="11"/>
        <v>#DIV/0!</v>
      </c>
    </row>
    <row r="364" spans="5:12" s="10" customFormat="1" x14ac:dyDescent="0.25">
      <c r="E364" s="16"/>
      <c r="F364" s="17"/>
      <c r="G364" s="18"/>
      <c r="H364" s="18"/>
      <c r="I364" s="19"/>
      <c r="K364" s="35" t="e">
        <f t="shared" si="10"/>
        <v>#DIV/0!</v>
      </c>
      <c r="L364" s="35" t="e">
        <f t="shared" si="11"/>
        <v>#DIV/0!</v>
      </c>
    </row>
    <row r="365" spans="5:12" s="10" customFormat="1" x14ac:dyDescent="0.25">
      <c r="E365" s="16"/>
      <c r="F365" s="17"/>
      <c r="G365" s="18"/>
      <c r="H365" s="18"/>
      <c r="I365" s="19"/>
      <c r="K365" s="35" t="e">
        <f t="shared" si="10"/>
        <v>#DIV/0!</v>
      </c>
      <c r="L365" s="35" t="e">
        <f t="shared" si="11"/>
        <v>#DIV/0!</v>
      </c>
    </row>
    <row r="366" spans="5:12" s="10" customFormat="1" x14ac:dyDescent="0.25">
      <c r="E366" s="16"/>
      <c r="F366" s="17"/>
      <c r="G366" s="18"/>
      <c r="H366" s="18"/>
      <c r="I366" s="19"/>
      <c r="K366" s="35" t="e">
        <f t="shared" si="10"/>
        <v>#DIV/0!</v>
      </c>
      <c r="L366" s="35" t="e">
        <f t="shared" si="11"/>
        <v>#DIV/0!</v>
      </c>
    </row>
    <row r="367" spans="5:12" s="10" customFormat="1" x14ac:dyDescent="0.25">
      <c r="E367" s="16"/>
      <c r="F367" s="17"/>
      <c r="G367" s="18"/>
      <c r="H367" s="18"/>
      <c r="I367" s="19"/>
      <c r="K367" s="35" t="e">
        <f t="shared" si="10"/>
        <v>#DIV/0!</v>
      </c>
      <c r="L367" s="35" t="e">
        <f t="shared" si="11"/>
        <v>#DIV/0!</v>
      </c>
    </row>
    <row r="368" spans="5:12" s="10" customFormat="1" x14ac:dyDescent="0.25">
      <c r="E368" s="16"/>
      <c r="F368" s="17"/>
      <c r="G368" s="18"/>
      <c r="H368" s="18"/>
      <c r="I368" s="19"/>
      <c r="K368" s="35" t="e">
        <f t="shared" si="10"/>
        <v>#DIV/0!</v>
      </c>
      <c r="L368" s="35" t="e">
        <f t="shared" si="11"/>
        <v>#DIV/0!</v>
      </c>
    </row>
    <row r="369" spans="5:12" s="10" customFormat="1" x14ac:dyDescent="0.25">
      <c r="E369" s="16"/>
      <c r="F369" s="17"/>
      <c r="G369" s="18"/>
      <c r="H369" s="18"/>
      <c r="I369" s="19"/>
      <c r="K369" s="35" t="e">
        <f t="shared" si="10"/>
        <v>#DIV/0!</v>
      </c>
      <c r="L369" s="35" t="e">
        <f t="shared" si="11"/>
        <v>#DIV/0!</v>
      </c>
    </row>
    <row r="370" spans="5:12" s="10" customFormat="1" x14ac:dyDescent="0.25">
      <c r="E370" s="16"/>
      <c r="F370" s="17"/>
      <c r="G370" s="18"/>
      <c r="H370" s="18"/>
      <c r="I370" s="19"/>
      <c r="K370" s="35" t="e">
        <f t="shared" si="10"/>
        <v>#DIV/0!</v>
      </c>
      <c r="L370" s="35" t="e">
        <f t="shared" si="11"/>
        <v>#DIV/0!</v>
      </c>
    </row>
    <row r="371" spans="5:12" s="10" customFormat="1" x14ac:dyDescent="0.25">
      <c r="E371" s="16"/>
      <c r="F371" s="17"/>
      <c r="G371" s="18"/>
      <c r="H371" s="18"/>
      <c r="I371" s="19"/>
      <c r="K371" s="35" t="e">
        <f t="shared" si="10"/>
        <v>#DIV/0!</v>
      </c>
      <c r="L371" s="35" t="e">
        <f t="shared" si="11"/>
        <v>#DIV/0!</v>
      </c>
    </row>
    <row r="372" spans="5:12" s="10" customFormat="1" x14ac:dyDescent="0.25">
      <c r="E372" s="16"/>
      <c r="F372" s="17"/>
      <c r="G372" s="18"/>
      <c r="H372" s="18"/>
      <c r="I372" s="19"/>
      <c r="K372" s="35" t="e">
        <f t="shared" si="10"/>
        <v>#DIV/0!</v>
      </c>
      <c r="L372" s="35" t="e">
        <f t="shared" si="11"/>
        <v>#DIV/0!</v>
      </c>
    </row>
    <row r="373" spans="5:12" s="10" customFormat="1" x14ac:dyDescent="0.25">
      <c r="E373" s="16"/>
      <c r="F373" s="17"/>
      <c r="G373" s="18"/>
      <c r="H373" s="18"/>
      <c r="I373" s="19"/>
      <c r="K373" s="35" t="e">
        <f t="shared" si="10"/>
        <v>#DIV/0!</v>
      </c>
      <c r="L373" s="35" t="e">
        <f t="shared" si="11"/>
        <v>#DIV/0!</v>
      </c>
    </row>
    <row r="374" spans="5:12" s="10" customFormat="1" x14ac:dyDescent="0.25">
      <c r="E374" s="16"/>
      <c r="F374" s="17"/>
      <c r="G374" s="18"/>
      <c r="H374" s="18"/>
      <c r="I374" s="19"/>
      <c r="K374" s="35" t="e">
        <f t="shared" si="10"/>
        <v>#DIV/0!</v>
      </c>
      <c r="L374" s="35" t="e">
        <f t="shared" si="11"/>
        <v>#DIV/0!</v>
      </c>
    </row>
    <row r="375" spans="5:12" s="10" customFormat="1" x14ac:dyDescent="0.25">
      <c r="E375" s="16"/>
      <c r="F375" s="17"/>
      <c r="G375" s="31"/>
      <c r="H375" s="18"/>
      <c r="I375" s="19"/>
      <c r="K375" s="35" t="e">
        <f t="shared" si="10"/>
        <v>#DIV/0!</v>
      </c>
      <c r="L375" s="35" t="e">
        <f t="shared" si="11"/>
        <v>#DIV/0!</v>
      </c>
    </row>
    <row r="376" spans="5:12" s="10" customFormat="1" x14ac:dyDescent="0.25">
      <c r="E376" s="16"/>
      <c r="F376" s="17"/>
      <c r="G376" s="32"/>
      <c r="H376" s="18"/>
      <c r="I376" s="19"/>
      <c r="K376" s="35" t="e">
        <f t="shared" si="10"/>
        <v>#DIV/0!</v>
      </c>
      <c r="L376" s="35" t="e">
        <f t="shared" si="11"/>
        <v>#DIV/0!</v>
      </c>
    </row>
    <row r="377" spans="5:12" s="10" customFormat="1" x14ac:dyDescent="0.25">
      <c r="E377" s="16"/>
      <c r="F377" s="17"/>
      <c r="G377" s="32"/>
      <c r="H377" s="18"/>
      <c r="I377" s="19"/>
      <c r="K377" s="35" t="e">
        <f t="shared" si="10"/>
        <v>#DIV/0!</v>
      </c>
      <c r="L377" s="35" t="e">
        <f t="shared" si="11"/>
        <v>#DIV/0!</v>
      </c>
    </row>
    <row r="378" spans="5:12" s="10" customFormat="1" x14ac:dyDescent="0.25">
      <c r="E378" s="16"/>
      <c r="F378" s="17"/>
      <c r="G378" s="32"/>
      <c r="H378" s="18"/>
      <c r="I378" s="19"/>
      <c r="K378" s="35" t="e">
        <f t="shared" si="10"/>
        <v>#DIV/0!</v>
      </c>
      <c r="L378" s="35" t="e">
        <f t="shared" si="11"/>
        <v>#DIV/0!</v>
      </c>
    </row>
    <row r="379" spans="5:12" s="10" customFormat="1" x14ac:dyDescent="0.25">
      <c r="E379" s="16"/>
      <c r="F379" s="17"/>
      <c r="G379" s="18"/>
      <c r="H379" s="18"/>
      <c r="I379" s="19"/>
      <c r="K379" s="35" t="e">
        <f t="shared" si="10"/>
        <v>#DIV/0!</v>
      </c>
      <c r="L379" s="35" t="e">
        <f t="shared" si="11"/>
        <v>#DIV/0!</v>
      </c>
    </row>
    <row r="380" spans="5:12" s="10" customFormat="1" x14ac:dyDescent="0.25">
      <c r="E380" s="16"/>
      <c r="F380" s="17"/>
      <c r="G380" s="18"/>
      <c r="H380" s="18"/>
      <c r="I380" s="19"/>
      <c r="K380" s="35" t="e">
        <f t="shared" si="10"/>
        <v>#DIV/0!</v>
      </c>
      <c r="L380" s="35" t="e">
        <f t="shared" si="11"/>
        <v>#DIV/0!</v>
      </c>
    </row>
    <row r="381" spans="5:12" s="10" customFormat="1" x14ac:dyDescent="0.25">
      <c r="E381" s="16"/>
      <c r="F381" s="17"/>
      <c r="G381" s="18"/>
      <c r="H381" s="18"/>
      <c r="I381" s="19"/>
      <c r="K381" s="35" t="e">
        <f t="shared" si="10"/>
        <v>#DIV/0!</v>
      </c>
      <c r="L381" s="35" t="e">
        <f t="shared" si="11"/>
        <v>#DIV/0!</v>
      </c>
    </row>
    <row r="382" spans="5:12" s="10" customFormat="1" x14ac:dyDescent="0.25">
      <c r="E382" s="16"/>
      <c r="F382" s="17"/>
      <c r="G382" s="18"/>
      <c r="H382" s="18"/>
      <c r="I382" s="19"/>
      <c r="K382" s="35" t="e">
        <f t="shared" si="10"/>
        <v>#DIV/0!</v>
      </c>
      <c r="L382" s="35" t="e">
        <f t="shared" si="11"/>
        <v>#DIV/0!</v>
      </c>
    </row>
    <row r="383" spans="5:12" s="10" customFormat="1" x14ac:dyDescent="0.25">
      <c r="E383" s="16"/>
      <c r="F383" s="17"/>
      <c r="G383" s="18"/>
      <c r="H383" s="18"/>
      <c r="I383" s="19"/>
      <c r="K383" s="35" t="e">
        <f t="shared" si="10"/>
        <v>#DIV/0!</v>
      </c>
      <c r="L383" s="35" t="e">
        <f t="shared" si="11"/>
        <v>#DIV/0!</v>
      </c>
    </row>
    <row r="384" spans="5:12" s="10" customFormat="1" x14ac:dyDescent="0.25">
      <c r="E384" s="16"/>
      <c r="F384" s="17"/>
      <c r="G384" s="18"/>
      <c r="H384" s="18"/>
      <c r="I384" s="19"/>
      <c r="K384" s="35" t="e">
        <f t="shared" si="10"/>
        <v>#DIV/0!</v>
      </c>
      <c r="L384" s="35" t="e">
        <f t="shared" si="11"/>
        <v>#DIV/0!</v>
      </c>
    </row>
    <row r="385" spans="5:12" s="10" customFormat="1" x14ac:dyDescent="0.25">
      <c r="E385" s="16"/>
      <c r="F385" s="17"/>
      <c r="G385" s="18"/>
      <c r="H385" s="18"/>
      <c r="I385" s="19"/>
      <c r="K385" s="35" t="e">
        <f t="shared" si="10"/>
        <v>#DIV/0!</v>
      </c>
      <c r="L385" s="35" t="e">
        <f t="shared" si="11"/>
        <v>#DIV/0!</v>
      </c>
    </row>
    <row r="386" spans="5:12" s="10" customFormat="1" x14ac:dyDescent="0.25">
      <c r="E386" s="16"/>
      <c r="F386" s="17"/>
      <c r="G386" s="18"/>
      <c r="H386" s="18"/>
      <c r="I386" s="19"/>
      <c r="K386" s="35" t="e">
        <f t="shared" ref="K386:K449" si="12">(H386+$B$3)^(1-$B$2)/(1-$B$2)</f>
        <v>#DIV/0!</v>
      </c>
      <c r="L386" s="35" t="e">
        <f t="shared" ref="L386:L449" si="13">(H386+J386+$B$3-$B$4)^(1-$B$2)/(1-$B$2)</f>
        <v>#DIV/0!</v>
      </c>
    </row>
    <row r="387" spans="5:12" s="10" customFormat="1" x14ac:dyDescent="0.25">
      <c r="E387" s="16"/>
      <c r="F387" s="17"/>
      <c r="G387" s="18"/>
      <c r="H387" s="18"/>
      <c r="I387" s="19"/>
      <c r="K387" s="35" t="e">
        <f t="shared" si="12"/>
        <v>#DIV/0!</v>
      </c>
      <c r="L387" s="35" t="e">
        <f t="shared" si="13"/>
        <v>#DIV/0!</v>
      </c>
    </row>
    <row r="388" spans="5:12" s="10" customFormat="1" x14ac:dyDescent="0.25">
      <c r="E388" s="16"/>
      <c r="F388" s="17"/>
      <c r="G388" s="18"/>
      <c r="H388" s="18"/>
      <c r="I388" s="19"/>
      <c r="K388" s="35" t="e">
        <f t="shared" si="12"/>
        <v>#DIV/0!</v>
      </c>
      <c r="L388" s="35" t="e">
        <f t="shared" si="13"/>
        <v>#DIV/0!</v>
      </c>
    </row>
    <row r="389" spans="5:12" s="10" customFormat="1" x14ac:dyDescent="0.25">
      <c r="E389" s="16"/>
      <c r="F389" s="17"/>
      <c r="G389" s="18"/>
      <c r="H389" s="18"/>
      <c r="I389" s="19"/>
      <c r="K389" s="35" t="e">
        <f t="shared" si="12"/>
        <v>#DIV/0!</v>
      </c>
      <c r="L389" s="35" t="e">
        <f t="shared" si="13"/>
        <v>#DIV/0!</v>
      </c>
    </row>
    <row r="390" spans="5:12" s="10" customFormat="1" x14ac:dyDescent="0.25">
      <c r="E390" s="16"/>
      <c r="F390" s="17"/>
      <c r="G390" s="18"/>
      <c r="H390" s="18"/>
      <c r="I390" s="19"/>
      <c r="K390" s="35" t="e">
        <f t="shared" si="12"/>
        <v>#DIV/0!</v>
      </c>
      <c r="L390" s="35" t="e">
        <f t="shared" si="13"/>
        <v>#DIV/0!</v>
      </c>
    </row>
    <row r="391" spans="5:12" s="10" customFormat="1" x14ac:dyDescent="0.25">
      <c r="E391" s="16"/>
      <c r="F391" s="17"/>
      <c r="G391" s="18"/>
      <c r="H391" s="18"/>
      <c r="I391" s="19"/>
      <c r="K391" s="35" t="e">
        <f t="shared" si="12"/>
        <v>#DIV/0!</v>
      </c>
      <c r="L391" s="35" t="e">
        <f t="shared" si="13"/>
        <v>#DIV/0!</v>
      </c>
    </row>
    <row r="392" spans="5:12" s="10" customFormat="1" x14ac:dyDescent="0.25">
      <c r="E392" s="16"/>
      <c r="F392" s="17"/>
      <c r="G392" s="18"/>
      <c r="H392" s="18"/>
      <c r="I392" s="19"/>
      <c r="K392" s="35" t="e">
        <f t="shared" si="12"/>
        <v>#DIV/0!</v>
      </c>
      <c r="L392" s="35" t="e">
        <f t="shared" si="13"/>
        <v>#DIV/0!</v>
      </c>
    </row>
    <row r="393" spans="5:12" s="10" customFormat="1" x14ac:dyDescent="0.25">
      <c r="E393" s="16"/>
      <c r="F393" s="17"/>
      <c r="G393" s="18"/>
      <c r="H393" s="18"/>
      <c r="I393" s="19"/>
      <c r="K393" s="35" t="e">
        <f t="shared" si="12"/>
        <v>#DIV/0!</v>
      </c>
      <c r="L393" s="35" t="e">
        <f t="shared" si="13"/>
        <v>#DIV/0!</v>
      </c>
    </row>
    <row r="394" spans="5:12" s="10" customFormat="1" x14ac:dyDescent="0.25">
      <c r="E394" s="16"/>
      <c r="F394" s="17"/>
      <c r="G394" s="18"/>
      <c r="H394" s="18"/>
      <c r="I394" s="19"/>
      <c r="K394" s="35" t="e">
        <f t="shared" si="12"/>
        <v>#DIV/0!</v>
      </c>
      <c r="L394" s="35" t="e">
        <f t="shared" si="13"/>
        <v>#DIV/0!</v>
      </c>
    </row>
    <row r="395" spans="5:12" s="10" customFormat="1" x14ac:dyDescent="0.25">
      <c r="E395" s="16"/>
      <c r="F395" s="17"/>
      <c r="G395" s="18"/>
      <c r="H395" s="18"/>
      <c r="I395" s="19"/>
      <c r="K395" s="35" t="e">
        <f t="shared" si="12"/>
        <v>#DIV/0!</v>
      </c>
      <c r="L395" s="35" t="e">
        <f t="shared" si="13"/>
        <v>#DIV/0!</v>
      </c>
    </row>
    <row r="396" spans="5:12" s="10" customFormat="1" x14ac:dyDescent="0.25">
      <c r="E396" s="16"/>
      <c r="F396" s="17"/>
      <c r="G396" s="18"/>
      <c r="H396" s="18"/>
      <c r="I396" s="19"/>
      <c r="K396" s="35" t="e">
        <f t="shared" si="12"/>
        <v>#DIV/0!</v>
      </c>
      <c r="L396" s="35" t="e">
        <f t="shared" si="13"/>
        <v>#DIV/0!</v>
      </c>
    </row>
    <row r="397" spans="5:12" s="10" customFormat="1" x14ac:dyDescent="0.25">
      <c r="E397" s="16"/>
      <c r="F397" s="17"/>
      <c r="G397" s="18"/>
      <c r="H397" s="18"/>
      <c r="I397" s="19"/>
      <c r="K397" s="35" t="e">
        <f t="shared" si="12"/>
        <v>#DIV/0!</v>
      </c>
      <c r="L397" s="35" t="e">
        <f t="shared" si="13"/>
        <v>#DIV/0!</v>
      </c>
    </row>
    <row r="398" spans="5:12" s="10" customFormat="1" x14ac:dyDescent="0.25">
      <c r="E398" s="16"/>
      <c r="F398" s="17"/>
      <c r="G398" s="18"/>
      <c r="H398" s="18"/>
      <c r="I398" s="19"/>
      <c r="K398" s="35" t="e">
        <f t="shared" si="12"/>
        <v>#DIV/0!</v>
      </c>
      <c r="L398" s="35" t="e">
        <f t="shared" si="13"/>
        <v>#DIV/0!</v>
      </c>
    </row>
    <row r="399" spans="5:12" s="10" customFormat="1" x14ac:dyDescent="0.25">
      <c r="E399" s="16"/>
      <c r="F399" s="17"/>
      <c r="G399" s="18"/>
      <c r="H399" s="18"/>
      <c r="I399" s="19"/>
      <c r="K399" s="35" t="e">
        <f t="shared" si="12"/>
        <v>#DIV/0!</v>
      </c>
      <c r="L399" s="35" t="e">
        <f t="shared" si="13"/>
        <v>#DIV/0!</v>
      </c>
    </row>
    <row r="400" spans="5:12" s="10" customFormat="1" x14ac:dyDescent="0.25">
      <c r="E400" s="16"/>
      <c r="F400" s="17"/>
      <c r="G400" s="18"/>
      <c r="H400" s="18"/>
      <c r="I400" s="19"/>
      <c r="K400" s="35" t="e">
        <f t="shared" si="12"/>
        <v>#DIV/0!</v>
      </c>
      <c r="L400" s="35" t="e">
        <f t="shared" si="13"/>
        <v>#DIV/0!</v>
      </c>
    </row>
    <row r="401" spans="5:12" s="10" customFormat="1" x14ac:dyDescent="0.25">
      <c r="E401" s="16"/>
      <c r="F401" s="17"/>
      <c r="G401" s="18"/>
      <c r="H401" s="18"/>
      <c r="I401" s="19"/>
      <c r="K401" s="35" t="e">
        <f t="shared" si="12"/>
        <v>#DIV/0!</v>
      </c>
      <c r="L401" s="35" t="e">
        <f t="shared" si="13"/>
        <v>#DIV/0!</v>
      </c>
    </row>
    <row r="402" spans="5:12" s="10" customFormat="1" x14ac:dyDescent="0.25">
      <c r="E402" s="16"/>
      <c r="F402" s="17"/>
      <c r="G402" s="18"/>
      <c r="H402" s="18"/>
      <c r="I402" s="19"/>
      <c r="K402" s="35" t="e">
        <f t="shared" si="12"/>
        <v>#DIV/0!</v>
      </c>
      <c r="L402" s="35" t="e">
        <f t="shared" si="13"/>
        <v>#DIV/0!</v>
      </c>
    </row>
    <row r="403" spans="5:12" s="10" customFormat="1" x14ac:dyDescent="0.25">
      <c r="E403" s="16"/>
      <c r="F403" s="17"/>
      <c r="G403" s="18"/>
      <c r="H403" s="18"/>
      <c r="I403" s="19"/>
      <c r="K403" s="35" t="e">
        <f t="shared" si="12"/>
        <v>#DIV/0!</v>
      </c>
      <c r="L403" s="35" t="e">
        <f t="shared" si="13"/>
        <v>#DIV/0!</v>
      </c>
    </row>
    <row r="404" spans="5:12" s="10" customFormat="1" x14ac:dyDescent="0.25">
      <c r="E404" s="16"/>
      <c r="F404" s="17"/>
      <c r="G404" s="31"/>
      <c r="H404" s="18"/>
      <c r="I404" s="19"/>
      <c r="K404" s="35" t="e">
        <f t="shared" si="12"/>
        <v>#DIV/0!</v>
      </c>
      <c r="L404" s="35" t="e">
        <f t="shared" si="13"/>
        <v>#DIV/0!</v>
      </c>
    </row>
    <row r="405" spans="5:12" s="10" customFormat="1" x14ac:dyDescent="0.25">
      <c r="E405" s="16"/>
      <c r="F405" s="17"/>
      <c r="G405" s="32"/>
      <c r="H405" s="18"/>
      <c r="I405" s="19"/>
      <c r="K405" s="35" t="e">
        <f t="shared" si="12"/>
        <v>#DIV/0!</v>
      </c>
      <c r="L405" s="35" t="e">
        <f t="shared" si="13"/>
        <v>#DIV/0!</v>
      </c>
    </row>
    <row r="406" spans="5:12" s="10" customFormat="1" x14ac:dyDescent="0.25">
      <c r="E406" s="16"/>
      <c r="F406" s="17"/>
      <c r="G406" s="32"/>
      <c r="H406" s="18"/>
      <c r="I406" s="19"/>
      <c r="K406" s="35" t="e">
        <f t="shared" si="12"/>
        <v>#DIV/0!</v>
      </c>
      <c r="L406" s="35" t="e">
        <f t="shared" si="13"/>
        <v>#DIV/0!</v>
      </c>
    </row>
    <row r="407" spans="5:12" s="10" customFormat="1" x14ac:dyDescent="0.25">
      <c r="E407" s="16"/>
      <c r="F407" s="17"/>
      <c r="G407" s="32"/>
      <c r="H407" s="18"/>
      <c r="I407" s="19"/>
      <c r="K407" s="35" t="e">
        <f t="shared" si="12"/>
        <v>#DIV/0!</v>
      </c>
      <c r="L407" s="35" t="e">
        <f t="shared" si="13"/>
        <v>#DIV/0!</v>
      </c>
    </row>
    <row r="408" spans="5:12" s="10" customFormat="1" x14ac:dyDescent="0.25">
      <c r="E408" s="16"/>
      <c r="F408" s="17"/>
      <c r="G408" s="18"/>
      <c r="H408" s="18"/>
      <c r="I408" s="19"/>
      <c r="K408" s="35" t="e">
        <f t="shared" si="12"/>
        <v>#DIV/0!</v>
      </c>
      <c r="L408" s="35" t="e">
        <f t="shared" si="13"/>
        <v>#DIV/0!</v>
      </c>
    </row>
    <row r="409" spans="5:12" s="10" customFormat="1" x14ac:dyDescent="0.25">
      <c r="E409" s="16"/>
      <c r="F409" s="17"/>
      <c r="G409" s="18"/>
      <c r="H409" s="18"/>
      <c r="I409" s="19"/>
      <c r="K409" s="35" t="e">
        <f t="shared" si="12"/>
        <v>#DIV/0!</v>
      </c>
      <c r="L409" s="35" t="e">
        <f t="shared" si="13"/>
        <v>#DIV/0!</v>
      </c>
    </row>
    <row r="410" spans="5:12" s="10" customFormat="1" x14ac:dyDescent="0.25">
      <c r="E410" s="16"/>
      <c r="F410" s="17"/>
      <c r="G410" s="18"/>
      <c r="H410" s="18"/>
      <c r="I410" s="19"/>
      <c r="K410" s="35" t="e">
        <f t="shared" si="12"/>
        <v>#DIV/0!</v>
      </c>
      <c r="L410" s="35" t="e">
        <f t="shared" si="13"/>
        <v>#DIV/0!</v>
      </c>
    </row>
    <row r="411" spans="5:12" s="10" customFormat="1" x14ac:dyDescent="0.25">
      <c r="E411" s="16"/>
      <c r="F411" s="17"/>
      <c r="G411" s="18"/>
      <c r="H411" s="18"/>
      <c r="I411" s="19"/>
      <c r="K411" s="35" t="e">
        <f t="shared" si="12"/>
        <v>#DIV/0!</v>
      </c>
      <c r="L411" s="35" t="e">
        <f t="shared" si="13"/>
        <v>#DIV/0!</v>
      </c>
    </row>
    <row r="412" spans="5:12" s="10" customFormat="1" x14ac:dyDescent="0.25">
      <c r="E412" s="16"/>
      <c r="F412" s="17"/>
      <c r="G412" s="18"/>
      <c r="H412" s="18"/>
      <c r="I412" s="19"/>
      <c r="K412" s="35" t="e">
        <f t="shared" si="12"/>
        <v>#DIV/0!</v>
      </c>
      <c r="L412" s="35" t="e">
        <f t="shared" si="13"/>
        <v>#DIV/0!</v>
      </c>
    </row>
    <row r="413" spans="5:12" s="10" customFormat="1" x14ac:dyDescent="0.25">
      <c r="E413" s="16"/>
      <c r="F413" s="17"/>
      <c r="G413" s="18"/>
      <c r="H413" s="18"/>
      <c r="I413" s="19"/>
      <c r="K413" s="35" t="e">
        <f t="shared" si="12"/>
        <v>#DIV/0!</v>
      </c>
      <c r="L413" s="35" t="e">
        <f t="shared" si="13"/>
        <v>#DIV/0!</v>
      </c>
    </row>
    <row r="414" spans="5:12" s="10" customFormat="1" x14ac:dyDescent="0.25">
      <c r="E414" s="16"/>
      <c r="F414" s="17"/>
      <c r="G414" s="18"/>
      <c r="H414" s="18"/>
      <c r="I414" s="19"/>
      <c r="K414" s="35" t="e">
        <f t="shared" si="12"/>
        <v>#DIV/0!</v>
      </c>
      <c r="L414" s="35" t="e">
        <f t="shared" si="13"/>
        <v>#DIV/0!</v>
      </c>
    </row>
    <row r="415" spans="5:12" s="10" customFormat="1" x14ac:dyDescent="0.25">
      <c r="E415" s="16"/>
      <c r="F415" s="17"/>
      <c r="G415" s="18"/>
      <c r="H415" s="18"/>
      <c r="I415" s="19"/>
      <c r="K415" s="35" t="e">
        <f t="shared" si="12"/>
        <v>#DIV/0!</v>
      </c>
      <c r="L415" s="35" t="e">
        <f t="shared" si="13"/>
        <v>#DIV/0!</v>
      </c>
    </row>
    <row r="416" spans="5:12" s="10" customFormat="1" x14ac:dyDescent="0.25">
      <c r="E416" s="16"/>
      <c r="F416" s="17"/>
      <c r="G416" s="18"/>
      <c r="H416" s="18"/>
      <c r="I416" s="19"/>
      <c r="K416" s="35" t="e">
        <f t="shared" si="12"/>
        <v>#DIV/0!</v>
      </c>
      <c r="L416" s="35" t="e">
        <f t="shared" si="13"/>
        <v>#DIV/0!</v>
      </c>
    </row>
    <row r="417" spans="5:12" s="10" customFormat="1" x14ac:dyDescent="0.25">
      <c r="E417" s="16"/>
      <c r="F417" s="17"/>
      <c r="G417" s="18"/>
      <c r="H417" s="18"/>
      <c r="I417" s="19"/>
      <c r="K417" s="35" t="e">
        <f t="shared" si="12"/>
        <v>#DIV/0!</v>
      </c>
      <c r="L417" s="35" t="e">
        <f t="shared" si="13"/>
        <v>#DIV/0!</v>
      </c>
    </row>
    <row r="418" spans="5:12" s="10" customFormat="1" x14ac:dyDescent="0.25">
      <c r="E418" s="16"/>
      <c r="F418" s="17"/>
      <c r="G418" s="18"/>
      <c r="H418" s="18"/>
      <c r="I418" s="19"/>
      <c r="K418" s="35" t="e">
        <f t="shared" si="12"/>
        <v>#DIV/0!</v>
      </c>
      <c r="L418" s="35" t="e">
        <f t="shared" si="13"/>
        <v>#DIV/0!</v>
      </c>
    </row>
    <row r="419" spans="5:12" s="10" customFormat="1" x14ac:dyDescent="0.25">
      <c r="E419" s="16"/>
      <c r="F419" s="17"/>
      <c r="G419" s="18"/>
      <c r="H419" s="18"/>
      <c r="I419" s="19"/>
      <c r="K419" s="35" t="e">
        <f t="shared" si="12"/>
        <v>#DIV/0!</v>
      </c>
      <c r="L419" s="35" t="e">
        <f t="shared" si="13"/>
        <v>#DIV/0!</v>
      </c>
    </row>
    <row r="420" spans="5:12" s="10" customFormat="1" x14ac:dyDescent="0.25">
      <c r="E420" s="16"/>
      <c r="F420" s="17"/>
      <c r="G420" s="18"/>
      <c r="H420" s="18"/>
      <c r="I420" s="19"/>
      <c r="K420" s="35" t="e">
        <f t="shared" si="12"/>
        <v>#DIV/0!</v>
      </c>
      <c r="L420" s="35" t="e">
        <f t="shared" si="13"/>
        <v>#DIV/0!</v>
      </c>
    </row>
    <row r="421" spans="5:12" s="10" customFormat="1" x14ac:dyDescent="0.25">
      <c r="E421" s="16"/>
      <c r="F421" s="17"/>
      <c r="G421" s="18"/>
      <c r="H421" s="18"/>
      <c r="I421" s="19"/>
      <c r="K421" s="35" t="e">
        <f t="shared" si="12"/>
        <v>#DIV/0!</v>
      </c>
      <c r="L421" s="35" t="e">
        <f t="shared" si="13"/>
        <v>#DIV/0!</v>
      </c>
    </row>
    <row r="422" spans="5:12" s="10" customFormat="1" x14ac:dyDescent="0.25">
      <c r="E422" s="16"/>
      <c r="F422" s="17"/>
      <c r="G422" s="18"/>
      <c r="H422" s="18"/>
      <c r="I422" s="19"/>
      <c r="K422" s="35" t="e">
        <f t="shared" si="12"/>
        <v>#DIV/0!</v>
      </c>
      <c r="L422" s="35" t="e">
        <f t="shared" si="13"/>
        <v>#DIV/0!</v>
      </c>
    </row>
    <row r="423" spans="5:12" s="10" customFormat="1" x14ac:dyDescent="0.25">
      <c r="E423" s="16"/>
      <c r="F423" s="17"/>
      <c r="G423" s="18"/>
      <c r="H423" s="18"/>
      <c r="I423" s="19"/>
      <c r="K423" s="35" t="e">
        <f t="shared" si="12"/>
        <v>#DIV/0!</v>
      </c>
      <c r="L423" s="35" t="e">
        <f t="shared" si="13"/>
        <v>#DIV/0!</v>
      </c>
    </row>
    <row r="424" spans="5:12" s="10" customFormat="1" x14ac:dyDescent="0.25">
      <c r="E424" s="16"/>
      <c r="F424" s="17"/>
      <c r="G424" s="18"/>
      <c r="H424" s="18"/>
      <c r="I424" s="19"/>
      <c r="K424" s="35" t="e">
        <f t="shared" si="12"/>
        <v>#DIV/0!</v>
      </c>
      <c r="L424" s="35" t="e">
        <f t="shared" si="13"/>
        <v>#DIV/0!</v>
      </c>
    </row>
    <row r="425" spans="5:12" s="10" customFormat="1" x14ac:dyDescent="0.25">
      <c r="E425" s="16"/>
      <c r="F425" s="17"/>
      <c r="G425" s="18"/>
      <c r="H425" s="18"/>
      <c r="I425" s="19"/>
      <c r="K425" s="35" t="e">
        <f t="shared" si="12"/>
        <v>#DIV/0!</v>
      </c>
      <c r="L425" s="35" t="e">
        <f t="shared" si="13"/>
        <v>#DIV/0!</v>
      </c>
    </row>
    <row r="426" spans="5:12" s="10" customFormat="1" x14ac:dyDescent="0.25">
      <c r="E426" s="16"/>
      <c r="F426" s="17"/>
      <c r="G426" s="18"/>
      <c r="H426" s="18"/>
      <c r="I426" s="19"/>
      <c r="K426" s="35" t="e">
        <f t="shared" si="12"/>
        <v>#DIV/0!</v>
      </c>
      <c r="L426" s="35" t="e">
        <f t="shared" si="13"/>
        <v>#DIV/0!</v>
      </c>
    </row>
    <row r="427" spans="5:12" s="10" customFormat="1" x14ac:dyDescent="0.25">
      <c r="E427" s="16"/>
      <c r="F427" s="17"/>
      <c r="G427" s="18"/>
      <c r="H427" s="18"/>
      <c r="I427" s="19"/>
      <c r="K427" s="35" t="e">
        <f t="shared" si="12"/>
        <v>#DIV/0!</v>
      </c>
      <c r="L427" s="35" t="e">
        <f t="shared" si="13"/>
        <v>#DIV/0!</v>
      </c>
    </row>
    <row r="428" spans="5:12" s="10" customFormat="1" x14ac:dyDescent="0.25">
      <c r="E428" s="16"/>
      <c r="F428" s="17"/>
      <c r="G428" s="18"/>
      <c r="H428" s="18"/>
      <c r="I428" s="19"/>
      <c r="K428" s="35" t="e">
        <f t="shared" si="12"/>
        <v>#DIV/0!</v>
      </c>
      <c r="L428" s="35" t="e">
        <f t="shared" si="13"/>
        <v>#DIV/0!</v>
      </c>
    </row>
    <row r="429" spans="5:12" s="10" customFormat="1" x14ac:dyDescent="0.25">
      <c r="E429" s="16"/>
      <c r="F429" s="17"/>
      <c r="G429" s="18"/>
      <c r="H429" s="18"/>
      <c r="I429" s="19"/>
      <c r="K429" s="35" t="e">
        <f t="shared" si="12"/>
        <v>#DIV/0!</v>
      </c>
      <c r="L429" s="35" t="e">
        <f t="shared" si="13"/>
        <v>#DIV/0!</v>
      </c>
    </row>
    <row r="430" spans="5:12" s="10" customFormat="1" x14ac:dyDescent="0.25">
      <c r="E430" s="16"/>
      <c r="F430" s="17"/>
      <c r="G430" s="18"/>
      <c r="H430" s="18"/>
      <c r="I430" s="19"/>
      <c r="K430" s="35" t="e">
        <f t="shared" si="12"/>
        <v>#DIV/0!</v>
      </c>
      <c r="L430" s="35" t="e">
        <f t="shared" si="13"/>
        <v>#DIV/0!</v>
      </c>
    </row>
    <row r="431" spans="5:12" s="10" customFormat="1" x14ac:dyDescent="0.25">
      <c r="E431" s="16"/>
      <c r="F431" s="17"/>
      <c r="G431" s="18"/>
      <c r="H431" s="18"/>
      <c r="I431" s="19"/>
      <c r="K431" s="35" t="e">
        <f t="shared" si="12"/>
        <v>#DIV/0!</v>
      </c>
      <c r="L431" s="35" t="e">
        <f t="shared" si="13"/>
        <v>#DIV/0!</v>
      </c>
    </row>
    <row r="432" spans="5:12" s="10" customFormat="1" x14ac:dyDescent="0.25">
      <c r="E432" s="16"/>
      <c r="F432" s="17"/>
      <c r="G432" s="18"/>
      <c r="H432" s="18"/>
      <c r="I432" s="19"/>
      <c r="K432" s="35" t="e">
        <f t="shared" si="12"/>
        <v>#DIV/0!</v>
      </c>
      <c r="L432" s="35" t="e">
        <f t="shared" si="13"/>
        <v>#DIV/0!</v>
      </c>
    </row>
    <row r="433" spans="5:12" s="10" customFormat="1" x14ac:dyDescent="0.25">
      <c r="E433" s="16"/>
      <c r="F433" s="17"/>
      <c r="G433" s="31"/>
      <c r="H433" s="18"/>
      <c r="I433" s="19"/>
      <c r="K433" s="35" t="e">
        <f t="shared" si="12"/>
        <v>#DIV/0!</v>
      </c>
      <c r="L433" s="35" t="e">
        <f t="shared" si="13"/>
        <v>#DIV/0!</v>
      </c>
    </row>
    <row r="434" spans="5:12" s="10" customFormat="1" x14ac:dyDescent="0.25">
      <c r="E434" s="16"/>
      <c r="F434" s="17"/>
      <c r="G434" s="32"/>
      <c r="H434" s="18"/>
      <c r="I434" s="19"/>
      <c r="K434" s="35" t="e">
        <f t="shared" si="12"/>
        <v>#DIV/0!</v>
      </c>
      <c r="L434" s="35" t="e">
        <f t="shared" si="13"/>
        <v>#DIV/0!</v>
      </c>
    </row>
    <row r="435" spans="5:12" s="10" customFormat="1" x14ac:dyDescent="0.25">
      <c r="E435" s="16"/>
      <c r="F435" s="17"/>
      <c r="G435" s="32"/>
      <c r="H435" s="18"/>
      <c r="I435" s="19"/>
      <c r="K435" s="35" t="e">
        <f t="shared" si="12"/>
        <v>#DIV/0!</v>
      </c>
      <c r="L435" s="35" t="e">
        <f t="shared" si="13"/>
        <v>#DIV/0!</v>
      </c>
    </row>
    <row r="436" spans="5:12" s="10" customFormat="1" x14ac:dyDescent="0.25">
      <c r="E436" s="16"/>
      <c r="F436" s="17"/>
      <c r="G436" s="32"/>
      <c r="H436" s="18"/>
      <c r="I436" s="19"/>
      <c r="K436" s="35" t="e">
        <f t="shared" si="12"/>
        <v>#DIV/0!</v>
      </c>
      <c r="L436" s="35" t="e">
        <f t="shared" si="13"/>
        <v>#DIV/0!</v>
      </c>
    </row>
    <row r="437" spans="5:12" s="10" customFormat="1" x14ac:dyDescent="0.25">
      <c r="E437" s="16"/>
      <c r="F437" s="17"/>
      <c r="G437" s="18"/>
      <c r="H437" s="18"/>
      <c r="I437" s="19"/>
      <c r="K437" s="35" t="e">
        <f t="shared" si="12"/>
        <v>#DIV/0!</v>
      </c>
      <c r="L437" s="35" t="e">
        <f t="shared" si="13"/>
        <v>#DIV/0!</v>
      </c>
    </row>
    <row r="438" spans="5:12" s="10" customFormat="1" x14ac:dyDescent="0.25">
      <c r="E438" s="16"/>
      <c r="F438" s="17"/>
      <c r="G438" s="18"/>
      <c r="H438" s="18"/>
      <c r="I438" s="19"/>
      <c r="K438" s="35" t="e">
        <f t="shared" si="12"/>
        <v>#DIV/0!</v>
      </c>
      <c r="L438" s="35" t="e">
        <f t="shared" si="13"/>
        <v>#DIV/0!</v>
      </c>
    </row>
    <row r="439" spans="5:12" s="10" customFormat="1" x14ac:dyDescent="0.25">
      <c r="E439" s="16"/>
      <c r="F439" s="17"/>
      <c r="G439" s="18"/>
      <c r="H439" s="18"/>
      <c r="I439" s="19"/>
      <c r="K439" s="35" t="e">
        <f t="shared" si="12"/>
        <v>#DIV/0!</v>
      </c>
      <c r="L439" s="35" t="e">
        <f t="shared" si="13"/>
        <v>#DIV/0!</v>
      </c>
    </row>
    <row r="440" spans="5:12" s="10" customFormat="1" x14ac:dyDescent="0.25">
      <c r="E440" s="16"/>
      <c r="F440" s="17"/>
      <c r="G440" s="18"/>
      <c r="H440" s="18"/>
      <c r="I440" s="19"/>
      <c r="K440" s="35" t="e">
        <f t="shared" si="12"/>
        <v>#DIV/0!</v>
      </c>
      <c r="L440" s="35" t="e">
        <f t="shared" si="13"/>
        <v>#DIV/0!</v>
      </c>
    </row>
    <row r="441" spans="5:12" s="10" customFormat="1" x14ac:dyDescent="0.25">
      <c r="E441" s="16"/>
      <c r="F441" s="17"/>
      <c r="G441" s="18"/>
      <c r="H441" s="18"/>
      <c r="I441" s="19"/>
      <c r="K441" s="35" t="e">
        <f t="shared" si="12"/>
        <v>#DIV/0!</v>
      </c>
      <c r="L441" s="35" t="e">
        <f t="shared" si="13"/>
        <v>#DIV/0!</v>
      </c>
    </row>
    <row r="442" spans="5:12" s="10" customFormat="1" x14ac:dyDescent="0.25">
      <c r="E442" s="16"/>
      <c r="F442" s="17"/>
      <c r="G442" s="18"/>
      <c r="H442" s="18"/>
      <c r="I442" s="19"/>
      <c r="K442" s="35" t="e">
        <f t="shared" si="12"/>
        <v>#DIV/0!</v>
      </c>
      <c r="L442" s="35" t="e">
        <f t="shared" si="13"/>
        <v>#DIV/0!</v>
      </c>
    </row>
    <row r="443" spans="5:12" s="10" customFormat="1" x14ac:dyDescent="0.25">
      <c r="E443" s="16"/>
      <c r="F443" s="17"/>
      <c r="G443" s="18"/>
      <c r="H443" s="18"/>
      <c r="I443" s="19"/>
      <c r="K443" s="35" t="e">
        <f t="shared" si="12"/>
        <v>#DIV/0!</v>
      </c>
      <c r="L443" s="35" t="e">
        <f t="shared" si="13"/>
        <v>#DIV/0!</v>
      </c>
    </row>
    <row r="444" spans="5:12" s="10" customFormat="1" x14ac:dyDescent="0.25">
      <c r="E444" s="16"/>
      <c r="F444" s="17"/>
      <c r="G444" s="18"/>
      <c r="H444" s="18"/>
      <c r="I444" s="19"/>
      <c r="K444" s="35" t="e">
        <f t="shared" si="12"/>
        <v>#DIV/0!</v>
      </c>
      <c r="L444" s="35" t="e">
        <f t="shared" si="13"/>
        <v>#DIV/0!</v>
      </c>
    </row>
    <row r="445" spans="5:12" s="10" customFormat="1" x14ac:dyDescent="0.25">
      <c r="E445" s="16"/>
      <c r="F445" s="17"/>
      <c r="G445" s="18"/>
      <c r="H445" s="18"/>
      <c r="I445" s="19"/>
      <c r="K445" s="35" t="e">
        <f t="shared" si="12"/>
        <v>#DIV/0!</v>
      </c>
      <c r="L445" s="35" t="e">
        <f t="shared" si="13"/>
        <v>#DIV/0!</v>
      </c>
    </row>
    <row r="446" spans="5:12" s="10" customFormat="1" x14ac:dyDescent="0.25">
      <c r="E446" s="16"/>
      <c r="F446" s="17"/>
      <c r="G446" s="18"/>
      <c r="H446" s="18"/>
      <c r="I446" s="19"/>
      <c r="K446" s="35" t="e">
        <f t="shared" si="12"/>
        <v>#DIV/0!</v>
      </c>
      <c r="L446" s="35" t="e">
        <f t="shared" si="13"/>
        <v>#DIV/0!</v>
      </c>
    </row>
    <row r="447" spans="5:12" s="10" customFormat="1" x14ac:dyDescent="0.25">
      <c r="E447" s="16"/>
      <c r="F447" s="17"/>
      <c r="G447" s="18"/>
      <c r="H447" s="18"/>
      <c r="I447" s="19"/>
      <c r="K447" s="35" t="e">
        <f t="shared" si="12"/>
        <v>#DIV/0!</v>
      </c>
      <c r="L447" s="35" t="e">
        <f t="shared" si="13"/>
        <v>#DIV/0!</v>
      </c>
    </row>
    <row r="448" spans="5:12" s="10" customFormat="1" x14ac:dyDescent="0.25">
      <c r="E448" s="16"/>
      <c r="F448" s="17"/>
      <c r="G448" s="18"/>
      <c r="H448" s="18"/>
      <c r="I448" s="19"/>
      <c r="K448" s="35" t="e">
        <f t="shared" si="12"/>
        <v>#DIV/0!</v>
      </c>
      <c r="L448" s="35" t="e">
        <f t="shared" si="13"/>
        <v>#DIV/0!</v>
      </c>
    </row>
    <row r="449" spans="5:12" s="10" customFormat="1" x14ac:dyDescent="0.25">
      <c r="E449" s="16"/>
      <c r="F449" s="17"/>
      <c r="G449" s="18"/>
      <c r="H449" s="18"/>
      <c r="I449" s="19"/>
      <c r="K449" s="35" t="e">
        <f t="shared" si="12"/>
        <v>#DIV/0!</v>
      </c>
      <c r="L449" s="35" t="e">
        <f t="shared" si="13"/>
        <v>#DIV/0!</v>
      </c>
    </row>
    <row r="450" spans="5:12" s="10" customFormat="1" x14ac:dyDescent="0.25">
      <c r="E450" s="16"/>
      <c r="F450" s="17"/>
      <c r="G450" s="18"/>
      <c r="H450" s="18"/>
      <c r="I450" s="19"/>
      <c r="K450" s="35" t="e">
        <f t="shared" ref="K450:K513" si="14">(H450+$B$3)^(1-$B$2)/(1-$B$2)</f>
        <v>#DIV/0!</v>
      </c>
      <c r="L450" s="35" t="e">
        <f t="shared" ref="L450:L513" si="15">(H450+J450+$B$3-$B$4)^(1-$B$2)/(1-$B$2)</f>
        <v>#DIV/0!</v>
      </c>
    </row>
    <row r="451" spans="5:12" s="10" customFormat="1" x14ac:dyDescent="0.25">
      <c r="E451" s="16"/>
      <c r="F451" s="17"/>
      <c r="G451" s="18"/>
      <c r="H451" s="18"/>
      <c r="I451" s="19"/>
      <c r="K451" s="35" t="e">
        <f t="shared" si="14"/>
        <v>#DIV/0!</v>
      </c>
      <c r="L451" s="35" t="e">
        <f t="shared" si="15"/>
        <v>#DIV/0!</v>
      </c>
    </row>
    <row r="452" spans="5:12" s="10" customFormat="1" x14ac:dyDescent="0.25">
      <c r="E452" s="16"/>
      <c r="F452" s="17"/>
      <c r="G452" s="18"/>
      <c r="H452" s="18"/>
      <c r="I452" s="19"/>
      <c r="K452" s="35" t="e">
        <f t="shared" si="14"/>
        <v>#DIV/0!</v>
      </c>
      <c r="L452" s="35" t="e">
        <f t="shared" si="15"/>
        <v>#DIV/0!</v>
      </c>
    </row>
    <row r="453" spans="5:12" s="10" customFormat="1" x14ac:dyDescent="0.25">
      <c r="E453" s="16"/>
      <c r="F453" s="17"/>
      <c r="G453" s="18"/>
      <c r="H453" s="18"/>
      <c r="I453" s="19"/>
      <c r="K453" s="35" t="e">
        <f t="shared" si="14"/>
        <v>#DIV/0!</v>
      </c>
      <c r="L453" s="35" t="e">
        <f t="shared" si="15"/>
        <v>#DIV/0!</v>
      </c>
    </row>
    <row r="454" spans="5:12" s="10" customFormat="1" x14ac:dyDescent="0.25">
      <c r="E454" s="16"/>
      <c r="F454" s="17"/>
      <c r="G454" s="18"/>
      <c r="H454" s="18"/>
      <c r="I454" s="19"/>
      <c r="K454" s="35" t="e">
        <f t="shared" si="14"/>
        <v>#DIV/0!</v>
      </c>
      <c r="L454" s="35" t="e">
        <f t="shared" si="15"/>
        <v>#DIV/0!</v>
      </c>
    </row>
    <row r="455" spans="5:12" s="10" customFormat="1" x14ac:dyDescent="0.25">
      <c r="E455" s="16"/>
      <c r="F455" s="17"/>
      <c r="G455" s="18"/>
      <c r="H455" s="18"/>
      <c r="I455" s="19"/>
      <c r="K455" s="35" t="e">
        <f t="shared" si="14"/>
        <v>#DIV/0!</v>
      </c>
      <c r="L455" s="35" t="e">
        <f t="shared" si="15"/>
        <v>#DIV/0!</v>
      </c>
    </row>
    <row r="456" spans="5:12" s="10" customFormat="1" x14ac:dyDescent="0.25">
      <c r="E456" s="16"/>
      <c r="F456" s="17"/>
      <c r="G456" s="18"/>
      <c r="H456" s="18"/>
      <c r="I456" s="19"/>
      <c r="K456" s="35" t="e">
        <f t="shared" si="14"/>
        <v>#DIV/0!</v>
      </c>
      <c r="L456" s="35" t="e">
        <f t="shared" si="15"/>
        <v>#DIV/0!</v>
      </c>
    </row>
    <row r="457" spans="5:12" s="10" customFormat="1" x14ac:dyDescent="0.25">
      <c r="E457" s="16"/>
      <c r="F457" s="17"/>
      <c r="G457" s="18"/>
      <c r="H457" s="18"/>
      <c r="I457" s="19"/>
      <c r="K457" s="35" t="e">
        <f t="shared" si="14"/>
        <v>#DIV/0!</v>
      </c>
      <c r="L457" s="35" t="e">
        <f t="shared" si="15"/>
        <v>#DIV/0!</v>
      </c>
    </row>
    <row r="458" spans="5:12" s="10" customFormat="1" x14ac:dyDescent="0.25">
      <c r="E458" s="16"/>
      <c r="F458" s="17"/>
      <c r="G458" s="18"/>
      <c r="H458" s="18"/>
      <c r="I458" s="19"/>
      <c r="K458" s="35" t="e">
        <f t="shared" si="14"/>
        <v>#DIV/0!</v>
      </c>
      <c r="L458" s="35" t="e">
        <f t="shared" si="15"/>
        <v>#DIV/0!</v>
      </c>
    </row>
    <row r="459" spans="5:12" s="10" customFormat="1" x14ac:dyDescent="0.25">
      <c r="E459" s="16"/>
      <c r="F459" s="17"/>
      <c r="G459" s="18"/>
      <c r="H459" s="18"/>
      <c r="I459" s="19"/>
      <c r="K459" s="35" t="e">
        <f t="shared" si="14"/>
        <v>#DIV/0!</v>
      </c>
      <c r="L459" s="35" t="e">
        <f t="shared" si="15"/>
        <v>#DIV/0!</v>
      </c>
    </row>
    <row r="460" spans="5:12" s="10" customFormat="1" x14ac:dyDescent="0.25">
      <c r="E460" s="16"/>
      <c r="F460" s="17"/>
      <c r="G460" s="18"/>
      <c r="H460" s="18"/>
      <c r="I460" s="19"/>
      <c r="K460" s="35" t="e">
        <f t="shared" si="14"/>
        <v>#DIV/0!</v>
      </c>
      <c r="L460" s="35" t="e">
        <f t="shared" si="15"/>
        <v>#DIV/0!</v>
      </c>
    </row>
    <row r="461" spans="5:12" s="10" customFormat="1" x14ac:dyDescent="0.25">
      <c r="E461" s="16"/>
      <c r="F461" s="17"/>
      <c r="G461" s="18"/>
      <c r="H461" s="18"/>
      <c r="I461" s="19"/>
      <c r="K461" s="35" t="e">
        <f t="shared" si="14"/>
        <v>#DIV/0!</v>
      </c>
      <c r="L461" s="35" t="e">
        <f t="shared" si="15"/>
        <v>#DIV/0!</v>
      </c>
    </row>
    <row r="462" spans="5:12" s="10" customFormat="1" x14ac:dyDescent="0.25">
      <c r="E462" s="16"/>
      <c r="F462" s="17"/>
      <c r="G462" s="31"/>
      <c r="H462" s="18"/>
      <c r="I462" s="19"/>
      <c r="K462" s="35" t="e">
        <f t="shared" si="14"/>
        <v>#DIV/0!</v>
      </c>
      <c r="L462" s="35" t="e">
        <f t="shared" si="15"/>
        <v>#DIV/0!</v>
      </c>
    </row>
    <row r="463" spans="5:12" s="10" customFormat="1" x14ac:dyDescent="0.25">
      <c r="E463" s="16"/>
      <c r="F463" s="17"/>
      <c r="G463" s="32"/>
      <c r="H463" s="18"/>
      <c r="I463" s="19"/>
      <c r="K463" s="35" t="e">
        <f t="shared" si="14"/>
        <v>#DIV/0!</v>
      </c>
      <c r="L463" s="35" t="e">
        <f t="shared" si="15"/>
        <v>#DIV/0!</v>
      </c>
    </row>
    <row r="464" spans="5:12" s="10" customFormat="1" x14ac:dyDescent="0.25">
      <c r="E464" s="16"/>
      <c r="F464" s="17"/>
      <c r="G464" s="32"/>
      <c r="H464" s="18"/>
      <c r="I464" s="19"/>
      <c r="K464" s="35" t="e">
        <f t="shared" si="14"/>
        <v>#DIV/0!</v>
      </c>
      <c r="L464" s="35" t="e">
        <f t="shared" si="15"/>
        <v>#DIV/0!</v>
      </c>
    </row>
    <row r="465" spans="5:12" s="10" customFormat="1" x14ac:dyDescent="0.25">
      <c r="E465" s="16"/>
      <c r="F465" s="17"/>
      <c r="G465" s="32"/>
      <c r="H465" s="18"/>
      <c r="I465" s="19"/>
      <c r="K465" s="35" t="e">
        <f t="shared" si="14"/>
        <v>#DIV/0!</v>
      </c>
      <c r="L465" s="35" t="e">
        <f t="shared" si="15"/>
        <v>#DIV/0!</v>
      </c>
    </row>
    <row r="466" spans="5:12" s="10" customFormat="1" x14ac:dyDescent="0.25">
      <c r="E466" s="16"/>
      <c r="F466" s="17"/>
      <c r="G466" s="18"/>
      <c r="H466" s="18"/>
      <c r="I466" s="19"/>
      <c r="K466" s="35" t="e">
        <f t="shared" si="14"/>
        <v>#DIV/0!</v>
      </c>
      <c r="L466" s="35" t="e">
        <f t="shared" si="15"/>
        <v>#DIV/0!</v>
      </c>
    </row>
    <row r="467" spans="5:12" s="10" customFormat="1" x14ac:dyDescent="0.25">
      <c r="E467" s="16"/>
      <c r="F467" s="17"/>
      <c r="G467" s="18"/>
      <c r="H467" s="18"/>
      <c r="I467" s="19"/>
      <c r="K467" s="35" t="e">
        <f t="shared" si="14"/>
        <v>#DIV/0!</v>
      </c>
      <c r="L467" s="35" t="e">
        <f t="shared" si="15"/>
        <v>#DIV/0!</v>
      </c>
    </row>
    <row r="468" spans="5:12" s="10" customFormat="1" x14ac:dyDescent="0.25">
      <c r="E468" s="16"/>
      <c r="F468" s="17"/>
      <c r="G468" s="18"/>
      <c r="H468" s="18"/>
      <c r="I468" s="19"/>
      <c r="K468" s="35" t="e">
        <f t="shared" si="14"/>
        <v>#DIV/0!</v>
      </c>
      <c r="L468" s="35" t="e">
        <f t="shared" si="15"/>
        <v>#DIV/0!</v>
      </c>
    </row>
    <row r="469" spans="5:12" s="10" customFormat="1" x14ac:dyDescent="0.25">
      <c r="E469" s="16"/>
      <c r="F469" s="17"/>
      <c r="G469" s="18"/>
      <c r="H469" s="18"/>
      <c r="I469" s="19"/>
      <c r="K469" s="35" t="e">
        <f t="shared" si="14"/>
        <v>#DIV/0!</v>
      </c>
      <c r="L469" s="35" t="e">
        <f t="shared" si="15"/>
        <v>#DIV/0!</v>
      </c>
    </row>
    <row r="470" spans="5:12" s="10" customFormat="1" x14ac:dyDescent="0.25">
      <c r="E470" s="16"/>
      <c r="F470" s="17"/>
      <c r="G470" s="18"/>
      <c r="H470" s="18"/>
      <c r="I470" s="19"/>
      <c r="K470" s="35" t="e">
        <f t="shared" si="14"/>
        <v>#DIV/0!</v>
      </c>
      <c r="L470" s="35" t="e">
        <f t="shared" si="15"/>
        <v>#DIV/0!</v>
      </c>
    </row>
    <row r="471" spans="5:12" s="10" customFormat="1" x14ac:dyDescent="0.25">
      <c r="E471" s="16"/>
      <c r="F471" s="17"/>
      <c r="G471" s="18"/>
      <c r="H471" s="18"/>
      <c r="I471" s="19"/>
      <c r="K471" s="35" t="e">
        <f t="shared" si="14"/>
        <v>#DIV/0!</v>
      </c>
      <c r="L471" s="35" t="e">
        <f t="shared" si="15"/>
        <v>#DIV/0!</v>
      </c>
    </row>
    <row r="472" spans="5:12" s="10" customFormat="1" x14ac:dyDescent="0.25">
      <c r="E472" s="16"/>
      <c r="F472" s="17"/>
      <c r="G472" s="18"/>
      <c r="H472" s="18"/>
      <c r="I472" s="19"/>
      <c r="K472" s="35" t="e">
        <f t="shared" si="14"/>
        <v>#DIV/0!</v>
      </c>
      <c r="L472" s="35" t="e">
        <f t="shared" si="15"/>
        <v>#DIV/0!</v>
      </c>
    </row>
    <row r="473" spans="5:12" s="10" customFormat="1" x14ac:dyDescent="0.25">
      <c r="E473" s="16"/>
      <c r="F473" s="17"/>
      <c r="G473" s="18"/>
      <c r="H473" s="18"/>
      <c r="I473" s="19"/>
      <c r="K473" s="35" t="e">
        <f t="shared" si="14"/>
        <v>#DIV/0!</v>
      </c>
      <c r="L473" s="35" t="e">
        <f t="shared" si="15"/>
        <v>#DIV/0!</v>
      </c>
    </row>
    <row r="474" spans="5:12" s="10" customFormat="1" x14ac:dyDescent="0.25">
      <c r="E474" s="16"/>
      <c r="F474" s="17"/>
      <c r="G474" s="18"/>
      <c r="H474" s="18"/>
      <c r="I474" s="19"/>
      <c r="K474" s="35" t="e">
        <f t="shared" si="14"/>
        <v>#DIV/0!</v>
      </c>
      <c r="L474" s="35" t="e">
        <f t="shared" si="15"/>
        <v>#DIV/0!</v>
      </c>
    </row>
    <row r="475" spans="5:12" s="10" customFormat="1" x14ac:dyDescent="0.25">
      <c r="E475" s="16"/>
      <c r="F475" s="17"/>
      <c r="G475" s="18"/>
      <c r="H475" s="18"/>
      <c r="I475" s="19"/>
      <c r="K475" s="35" t="e">
        <f t="shared" si="14"/>
        <v>#DIV/0!</v>
      </c>
      <c r="L475" s="35" t="e">
        <f t="shared" si="15"/>
        <v>#DIV/0!</v>
      </c>
    </row>
    <row r="476" spans="5:12" s="10" customFormat="1" x14ac:dyDescent="0.25">
      <c r="E476" s="16"/>
      <c r="F476" s="17"/>
      <c r="G476" s="18"/>
      <c r="H476" s="18"/>
      <c r="I476" s="19"/>
      <c r="K476" s="35" t="e">
        <f t="shared" si="14"/>
        <v>#DIV/0!</v>
      </c>
      <c r="L476" s="35" t="e">
        <f t="shared" si="15"/>
        <v>#DIV/0!</v>
      </c>
    </row>
    <row r="477" spans="5:12" s="10" customFormat="1" x14ac:dyDescent="0.25">
      <c r="E477" s="16"/>
      <c r="F477" s="17"/>
      <c r="G477" s="18"/>
      <c r="H477" s="18"/>
      <c r="I477" s="19"/>
      <c r="K477" s="35" t="e">
        <f t="shared" si="14"/>
        <v>#DIV/0!</v>
      </c>
      <c r="L477" s="35" t="e">
        <f t="shared" si="15"/>
        <v>#DIV/0!</v>
      </c>
    </row>
    <row r="478" spans="5:12" s="10" customFormat="1" x14ac:dyDescent="0.25">
      <c r="E478" s="16"/>
      <c r="F478" s="17"/>
      <c r="G478" s="18"/>
      <c r="H478" s="18"/>
      <c r="I478" s="19"/>
      <c r="K478" s="35" t="e">
        <f t="shared" si="14"/>
        <v>#DIV/0!</v>
      </c>
      <c r="L478" s="35" t="e">
        <f t="shared" si="15"/>
        <v>#DIV/0!</v>
      </c>
    </row>
    <row r="479" spans="5:12" s="10" customFormat="1" x14ac:dyDescent="0.25">
      <c r="E479" s="16"/>
      <c r="F479" s="17"/>
      <c r="G479" s="18"/>
      <c r="H479" s="18"/>
      <c r="I479" s="19"/>
      <c r="K479" s="35" t="e">
        <f t="shared" si="14"/>
        <v>#DIV/0!</v>
      </c>
      <c r="L479" s="35" t="e">
        <f t="shared" si="15"/>
        <v>#DIV/0!</v>
      </c>
    </row>
    <row r="480" spans="5:12" s="10" customFormat="1" x14ac:dyDescent="0.25">
      <c r="E480" s="16"/>
      <c r="F480" s="17"/>
      <c r="G480" s="18"/>
      <c r="H480" s="18"/>
      <c r="I480" s="19"/>
      <c r="K480" s="35" t="e">
        <f t="shared" si="14"/>
        <v>#DIV/0!</v>
      </c>
      <c r="L480" s="35" t="e">
        <f t="shared" si="15"/>
        <v>#DIV/0!</v>
      </c>
    </row>
    <row r="481" spans="5:12" s="10" customFormat="1" x14ac:dyDescent="0.25">
      <c r="E481" s="16"/>
      <c r="F481" s="17"/>
      <c r="G481" s="18"/>
      <c r="H481" s="18"/>
      <c r="I481" s="19"/>
      <c r="K481" s="35" t="e">
        <f t="shared" si="14"/>
        <v>#DIV/0!</v>
      </c>
      <c r="L481" s="35" t="e">
        <f t="shared" si="15"/>
        <v>#DIV/0!</v>
      </c>
    </row>
    <row r="482" spans="5:12" s="10" customFormat="1" x14ac:dyDescent="0.25">
      <c r="E482" s="16"/>
      <c r="F482" s="17"/>
      <c r="G482" s="18"/>
      <c r="H482" s="18"/>
      <c r="I482" s="19"/>
      <c r="K482" s="35" t="e">
        <f t="shared" si="14"/>
        <v>#DIV/0!</v>
      </c>
      <c r="L482" s="35" t="e">
        <f t="shared" si="15"/>
        <v>#DIV/0!</v>
      </c>
    </row>
    <row r="483" spans="5:12" s="10" customFormat="1" x14ac:dyDescent="0.25">
      <c r="E483" s="16"/>
      <c r="F483" s="17"/>
      <c r="G483" s="18"/>
      <c r="H483" s="18"/>
      <c r="I483" s="19"/>
      <c r="K483" s="35" t="e">
        <f t="shared" si="14"/>
        <v>#DIV/0!</v>
      </c>
      <c r="L483" s="35" t="e">
        <f t="shared" si="15"/>
        <v>#DIV/0!</v>
      </c>
    </row>
    <row r="484" spans="5:12" s="10" customFormat="1" x14ac:dyDescent="0.25">
      <c r="E484" s="16"/>
      <c r="F484" s="17"/>
      <c r="G484" s="18"/>
      <c r="H484" s="18"/>
      <c r="I484" s="19"/>
      <c r="K484" s="35" t="e">
        <f t="shared" si="14"/>
        <v>#DIV/0!</v>
      </c>
      <c r="L484" s="35" t="e">
        <f t="shared" si="15"/>
        <v>#DIV/0!</v>
      </c>
    </row>
    <row r="485" spans="5:12" s="10" customFormat="1" x14ac:dyDescent="0.25">
      <c r="E485" s="16"/>
      <c r="F485" s="17"/>
      <c r="G485" s="18"/>
      <c r="H485" s="18"/>
      <c r="I485" s="19"/>
      <c r="K485" s="35" t="e">
        <f t="shared" si="14"/>
        <v>#DIV/0!</v>
      </c>
      <c r="L485" s="35" t="e">
        <f t="shared" si="15"/>
        <v>#DIV/0!</v>
      </c>
    </row>
    <row r="486" spans="5:12" s="10" customFormat="1" x14ac:dyDescent="0.25">
      <c r="E486" s="16"/>
      <c r="F486" s="17"/>
      <c r="G486" s="18"/>
      <c r="H486" s="18"/>
      <c r="I486" s="19"/>
      <c r="K486" s="35" t="e">
        <f t="shared" si="14"/>
        <v>#DIV/0!</v>
      </c>
      <c r="L486" s="35" t="e">
        <f t="shared" si="15"/>
        <v>#DIV/0!</v>
      </c>
    </row>
    <row r="487" spans="5:12" s="10" customFormat="1" x14ac:dyDescent="0.25">
      <c r="E487" s="16"/>
      <c r="F487" s="17"/>
      <c r="G487" s="18"/>
      <c r="H487" s="18"/>
      <c r="I487" s="19"/>
      <c r="K487" s="35" t="e">
        <f t="shared" si="14"/>
        <v>#DIV/0!</v>
      </c>
      <c r="L487" s="35" t="e">
        <f t="shared" si="15"/>
        <v>#DIV/0!</v>
      </c>
    </row>
    <row r="488" spans="5:12" s="10" customFormat="1" x14ac:dyDescent="0.25">
      <c r="E488" s="16"/>
      <c r="F488" s="17"/>
      <c r="G488" s="18"/>
      <c r="H488" s="18"/>
      <c r="I488" s="19"/>
      <c r="K488" s="35" t="e">
        <f t="shared" si="14"/>
        <v>#DIV/0!</v>
      </c>
      <c r="L488" s="35" t="e">
        <f t="shared" si="15"/>
        <v>#DIV/0!</v>
      </c>
    </row>
    <row r="489" spans="5:12" s="10" customFormat="1" x14ac:dyDescent="0.25">
      <c r="E489" s="16"/>
      <c r="F489" s="17"/>
      <c r="G489" s="18"/>
      <c r="H489" s="18"/>
      <c r="I489" s="19"/>
      <c r="K489" s="35" t="e">
        <f t="shared" si="14"/>
        <v>#DIV/0!</v>
      </c>
      <c r="L489" s="35" t="e">
        <f t="shared" si="15"/>
        <v>#DIV/0!</v>
      </c>
    </row>
    <row r="490" spans="5:12" s="10" customFormat="1" x14ac:dyDescent="0.25">
      <c r="E490" s="16"/>
      <c r="F490" s="17"/>
      <c r="G490" s="18"/>
      <c r="H490" s="18"/>
      <c r="I490" s="19"/>
      <c r="K490" s="35" t="e">
        <f t="shared" si="14"/>
        <v>#DIV/0!</v>
      </c>
      <c r="L490" s="35" t="e">
        <f t="shared" si="15"/>
        <v>#DIV/0!</v>
      </c>
    </row>
    <row r="491" spans="5:12" s="10" customFormat="1" x14ac:dyDescent="0.25">
      <c r="E491" s="16"/>
      <c r="F491" s="17"/>
      <c r="G491" s="31"/>
      <c r="H491" s="18"/>
      <c r="I491" s="19"/>
      <c r="K491" s="35" t="e">
        <f t="shared" si="14"/>
        <v>#DIV/0!</v>
      </c>
      <c r="L491" s="35" t="e">
        <f t="shared" si="15"/>
        <v>#DIV/0!</v>
      </c>
    </row>
    <row r="492" spans="5:12" s="10" customFormat="1" x14ac:dyDescent="0.25">
      <c r="E492" s="16"/>
      <c r="F492" s="17"/>
      <c r="G492" s="32"/>
      <c r="H492" s="18"/>
      <c r="I492" s="19"/>
      <c r="K492" s="35" t="e">
        <f t="shared" si="14"/>
        <v>#DIV/0!</v>
      </c>
      <c r="L492" s="35" t="e">
        <f t="shared" si="15"/>
        <v>#DIV/0!</v>
      </c>
    </row>
    <row r="493" spans="5:12" s="10" customFormat="1" x14ac:dyDescent="0.25">
      <c r="E493" s="16"/>
      <c r="F493" s="17"/>
      <c r="G493" s="32"/>
      <c r="H493" s="18"/>
      <c r="I493" s="19"/>
      <c r="K493" s="35" t="e">
        <f t="shared" si="14"/>
        <v>#DIV/0!</v>
      </c>
      <c r="L493" s="35" t="e">
        <f t="shared" si="15"/>
        <v>#DIV/0!</v>
      </c>
    </row>
    <row r="494" spans="5:12" s="10" customFormat="1" x14ac:dyDescent="0.25">
      <c r="E494" s="16"/>
      <c r="F494" s="17"/>
      <c r="G494" s="32"/>
      <c r="H494" s="18"/>
      <c r="I494" s="19"/>
      <c r="K494" s="35" t="e">
        <f t="shared" si="14"/>
        <v>#DIV/0!</v>
      </c>
      <c r="L494" s="35" t="e">
        <f t="shared" si="15"/>
        <v>#DIV/0!</v>
      </c>
    </row>
    <row r="495" spans="5:12" s="10" customFormat="1" x14ac:dyDescent="0.25">
      <c r="E495" s="16"/>
      <c r="F495" s="17"/>
      <c r="G495" s="18"/>
      <c r="H495" s="18"/>
      <c r="I495" s="19"/>
      <c r="K495" s="35" t="e">
        <f t="shared" si="14"/>
        <v>#DIV/0!</v>
      </c>
      <c r="L495" s="35" t="e">
        <f t="shared" si="15"/>
        <v>#DIV/0!</v>
      </c>
    </row>
    <row r="496" spans="5:12" s="10" customFormat="1" x14ac:dyDescent="0.25">
      <c r="E496" s="16"/>
      <c r="F496" s="17"/>
      <c r="G496" s="18"/>
      <c r="H496" s="18"/>
      <c r="I496" s="19"/>
      <c r="K496" s="35" t="e">
        <f t="shared" si="14"/>
        <v>#DIV/0!</v>
      </c>
      <c r="L496" s="35" t="e">
        <f t="shared" si="15"/>
        <v>#DIV/0!</v>
      </c>
    </row>
    <row r="497" spans="5:12" s="10" customFormat="1" x14ac:dyDescent="0.25">
      <c r="E497" s="16"/>
      <c r="F497" s="17"/>
      <c r="G497" s="18"/>
      <c r="H497" s="18"/>
      <c r="I497" s="19"/>
      <c r="K497" s="35" t="e">
        <f t="shared" si="14"/>
        <v>#DIV/0!</v>
      </c>
      <c r="L497" s="35" t="e">
        <f t="shared" si="15"/>
        <v>#DIV/0!</v>
      </c>
    </row>
    <row r="498" spans="5:12" s="10" customFormat="1" x14ac:dyDescent="0.25">
      <c r="E498" s="16"/>
      <c r="F498" s="17"/>
      <c r="G498" s="18"/>
      <c r="H498" s="18"/>
      <c r="I498" s="19"/>
      <c r="K498" s="35" t="e">
        <f t="shared" si="14"/>
        <v>#DIV/0!</v>
      </c>
      <c r="L498" s="35" t="e">
        <f t="shared" si="15"/>
        <v>#DIV/0!</v>
      </c>
    </row>
    <row r="499" spans="5:12" s="10" customFormat="1" x14ac:dyDescent="0.25">
      <c r="E499" s="16"/>
      <c r="F499" s="17"/>
      <c r="G499" s="18"/>
      <c r="H499" s="18"/>
      <c r="I499" s="19"/>
      <c r="K499" s="35" t="e">
        <f t="shared" si="14"/>
        <v>#DIV/0!</v>
      </c>
      <c r="L499" s="35" t="e">
        <f t="shared" si="15"/>
        <v>#DIV/0!</v>
      </c>
    </row>
    <row r="500" spans="5:12" s="10" customFormat="1" x14ac:dyDescent="0.25">
      <c r="E500" s="16"/>
      <c r="F500" s="17"/>
      <c r="G500" s="18"/>
      <c r="H500" s="18"/>
      <c r="I500" s="19"/>
      <c r="K500" s="35" t="e">
        <f t="shared" si="14"/>
        <v>#DIV/0!</v>
      </c>
      <c r="L500" s="35" t="e">
        <f t="shared" si="15"/>
        <v>#DIV/0!</v>
      </c>
    </row>
    <row r="501" spans="5:12" s="10" customFormat="1" x14ac:dyDescent="0.25">
      <c r="E501" s="16"/>
      <c r="F501" s="17"/>
      <c r="G501" s="18"/>
      <c r="H501" s="18"/>
      <c r="I501" s="19"/>
      <c r="K501" s="35" t="e">
        <f t="shared" si="14"/>
        <v>#DIV/0!</v>
      </c>
      <c r="L501" s="35" t="e">
        <f t="shared" si="15"/>
        <v>#DIV/0!</v>
      </c>
    </row>
    <row r="502" spans="5:12" s="10" customFormat="1" x14ac:dyDescent="0.25">
      <c r="E502" s="16"/>
      <c r="F502" s="17"/>
      <c r="G502" s="18"/>
      <c r="H502" s="18"/>
      <c r="I502" s="19"/>
      <c r="K502" s="35" t="e">
        <f t="shared" si="14"/>
        <v>#DIV/0!</v>
      </c>
      <c r="L502" s="35" t="e">
        <f t="shared" si="15"/>
        <v>#DIV/0!</v>
      </c>
    </row>
    <row r="503" spans="5:12" s="10" customFormat="1" x14ac:dyDescent="0.25">
      <c r="E503" s="16"/>
      <c r="F503" s="17"/>
      <c r="G503" s="18"/>
      <c r="H503" s="18"/>
      <c r="I503" s="19"/>
      <c r="K503" s="35" t="e">
        <f t="shared" si="14"/>
        <v>#DIV/0!</v>
      </c>
      <c r="L503" s="35" t="e">
        <f t="shared" si="15"/>
        <v>#DIV/0!</v>
      </c>
    </row>
    <row r="504" spans="5:12" s="10" customFormat="1" x14ac:dyDescent="0.25">
      <c r="E504" s="16"/>
      <c r="F504" s="17"/>
      <c r="G504" s="18"/>
      <c r="H504" s="18"/>
      <c r="I504" s="19"/>
      <c r="K504" s="35" t="e">
        <f t="shared" si="14"/>
        <v>#DIV/0!</v>
      </c>
      <c r="L504" s="35" t="e">
        <f t="shared" si="15"/>
        <v>#DIV/0!</v>
      </c>
    </row>
    <row r="505" spans="5:12" s="10" customFormat="1" x14ac:dyDescent="0.25">
      <c r="E505" s="16"/>
      <c r="F505" s="17"/>
      <c r="G505" s="18"/>
      <c r="H505" s="18"/>
      <c r="I505" s="19"/>
      <c r="K505" s="35" t="e">
        <f t="shared" si="14"/>
        <v>#DIV/0!</v>
      </c>
      <c r="L505" s="35" t="e">
        <f t="shared" si="15"/>
        <v>#DIV/0!</v>
      </c>
    </row>
    <row r="506" spans="5:12" s="10" customFormat="1" x14ac:dyDescent="0.25">
      <c r="E506" s="16"/>
      <c r="F506" s="17"/>
      <c r="G506" s="18"/>
      <c r="H506" s="18"/>
      <c r="I506" s="19"/>
      <c r="K506" s="35" t="e">
        <f t="shared" si="14"/>
        <v>#DIV/0!</v>
      </c>
      <c r="L506" s="35" t="e">
        <f t="shared" si="15"/>
        <v>#DIV/0!</v>
      </c>
    </row>
    <row r="507" spans="5:12" s="10" customFormat="1" x14ac:dyDescent="0.25">
      <c r="E507" s="16"/>
      <c r="F507" s="17"/>
      <c r="G507" s="18"/>
      <c r="H507" s="18"/>
      <c r="I507" s="19"/>
      <c r="K507" s="35" t="e">
        <f t="shared" si="14"/>
        <v>#DIV/0!</v>
      </c>
      <c r="L507" s="35" t="e">
        <f t="shared" si="15"/>
        <v>#DIV/0!</v>
      </c>
    </row>
    <row r="508" spans="5:12" s="10" customFormat="1" x14ac:dyDescent="0.25">
      <c r="E508" s="16"/>
      <c r="F508" s="17"/>
      <c r="G508" s="18"/>
      <c r="H508" s="18"/>
      <c r="I508" s="19"/>
      <c r="K508" s="35" t="e">
        <f t="shared" si="14"/>
        <v>#DIV/0!</v>
      </c>
      <c r="L508" s="35" t="e">
        <f t="shared" si="15"/>
        <v>#DIV/0!</v>
      </c>
    </row>
    <row r="509" spans="5:12" s="10" customFormat="1" x14ac:dyDescent="0.25">
      <c r="E509" s="16"/>
      <c r="F509" s="17"/>
      <c r="G509" s="18"/>
      <c r="H509" s="18"/>
      <c r="I509" s="19"/>
      <c r="K509" s="35" t="e">
        <f t="shared" si="14"/>
        <v>#DIV/0!</v>
      </c>
      <c r="L509" s="35" t="e">
        <f t="shared" si="15"/>
        <v>#DIV/0!</v>
      </c>
    </row>
    <row r="510" spans="5:12" s="10" customFormat="1" x14ac:dyDescent="0.25">
      <c r="E510" s="16"/>
      <c r="F510" s="17"/>
      <c r="G510" s="18"/>
      <c r="H510" s="18"/>
      <c r="I510" s="19"/>
      <c r="K510" s="35" t="e">
        <f t="shared" si="14"/>
        <v>#DIV/0!</v>
      </c>
      <c r="L510" s="35" t="e">
        <f t="shared" si="15"/>
        <v>#DIV/0!</v>
      </c>
    </row>
    <row r="511" spans="5:12" s="10" customFormat="1" x14ac:dyDescent="0.25">
      <c r="E511" s="16"/>
      <c r="F511" s="17"/>
      <c r="G511" s="18"/>
      <c r="H511" s="18"/>
      <c r="I511" s="19"/>
      <c r="K511" s="35" t="e">
        <f t="shared" si="14"/>
        <v>#DIV/0!</v>
      </c>
      <c r="L511" s="35" t="e">
        <f t="shared" si="15"/>
        <v>#DIV/0!</v>
      </c>
    </row>
    <row r="512" spans="5:12" s="10" customFormat="1" x14ac:dyDescent="0.25">
      <c r="E512" s="16"/>
      <c r="F512" s="17"/>
      <c r="G512" s="18"/>
      <c r="H512" s="18"/>
      <c r="I512" s="19"/>
      <c r="K512" s="35" t="e">
        <f t="shared" si="14"/>
        <v>#DIV/0!</v>
      </c>
      <c r="L512" s="35" t="e">
        <f t="shared" si="15"/>
        <v>#DIV/0!</v>
      </c>
    </row>
    <row r="513" spans="5:12" s="10" customFormat="1" x14ac:dyDescent="0.25">
      <c r="E513" s="16"/>
      <c r="F513" s="17"/>
      <c r="G513" s="18"/>
      <c r="H513" s="18"/>
      <c r="I513" s="19"/>
      <c r="K513" s="35" t="e">
        <f t="shared" si="14"/>
        <v>#DIV/0!</v>
      </c>
      <c r="L513" s="35" t="e">
        <f t="shared" si="15"/>
        <v>#DIV/0!</v>
      </c>
    </row>
    <row r="514" spans="5:12" s="10" customFormat="1" x14ac:dyDescent="0.25">
      <c r="E514" s="16"/>
      <c r="F514" s="17"/>
      <c r="G514" s="18"/>
      <c r="H514" s="18"/>
      <c r="I514" s="19"/>
      <c r="K514" s="35" t="e">
        <f t="shared" ref="K514:K577" si="16">(H514+$B$3)^(1-$B$2)/(1-$B$2)</f>
        <v>#DIV/0!</v>
      </c>
      <c r="L514" s="35" t="e">
        <f t="shared" ref="L514:L577" si="17">(H514+J514+$B$3-$B$4)^(1-$B$2)/(1-$B$2)</f>
        <v>#DIV/0!</v>
      </c>
    </row>
    <row r="515" spans="5:12" s="10" customFormat="1" x14ac:dyDescent="0.25">
      <c r="E515" s="16"/>
      <c r="F515" s="17"/>
      <c r="G515" s="18"/>
      <c r="H515" s="18"/>
      <c r="I515" s="19"/>
      <c r="K515" s="35" t="e">
        <f t="shared" si="16"/>
        <v>#DIV/0!</v>
      </c>
      <c r="L515" s="35" t="e">
        <f t="shared" si="17"/>
        <v>#DIV/0!</v>
      </c>
    </row>
    <row r="516" spans="5:12" s="10" customFormat="1" x14ac:dyDescent="0.25">
      <c r="E516" s="16"/>
      <c r="F516" s="17"/>
      <c r="G516" s="18"/>
      <c r="H516" s="18"/>
      <c r="I516" s="19"/>
      <c r="K516" s="35" t="e">
        <f t="shared" si="16"/>
        <v>#DIV/0!</v>
      </c>
      <c r="L516" s="35" t="e">
        <f t="shared" si="17"/>
        <v>#DIV/0!</v>
      </c>
    </row>
    <row r="517" spans="5:12" s="10" customFormat="1" x14ac:dyDescent="0.25">
      <c r="E517" s="16"/>
      <c r="F517" s="17"/>
      <c r="G517" s="18"/>
      <c r="H517" s="18"/>
      <c r="I517" s="19"/>
      <c r="K517" s="35" t="e">
        <f t="shared" si="16"/>
        <v>#DIV/0!</v>
      </c>
      <c r="L517" s="35" t="e">
        <f t="shared" si="17"/>
        <v>#DIV/0!</v>
      </c>
    </row>
    <row r="518" spans="5:12" s="10" customFormat="1" x14ac:dyDescent="0.25">
      <c r="E518" s="16"/>
      <c r="F518" s="17"/>
      <c r="G518" s="18"/>
      <c r="H518" s="18"/>
      <c r="I518" s="19"/>
      <c r="K518" s="35" t="e">
        <f t="shared" si="16"/>
        <v>#DIV/0!</v>
      </c>
      <c r="L518" s="35" t="e">
        <f t="shared" si="17"/>
        <v>#DIV/0!</v>
      </c>
    </row>
    <row r="519" spans="5:12" s="10" customFormat="1" x14ac:dyDescent="0.25">
      <c r="E519" s="16"/>
      <c r="F519" s="17"/>
      <c r="G519" s="18"/>
      <c r="H519" s="18"/>
      <c r="I519" s="19"/>
      <c r="K519" s="35" t="e">
        <f t="shared" si="16"/>
        <v>#DIV/0!</v>
      </c>
      <c r="L519" s="35" t="e">
        <f t="shared" si="17"/>
        <v>#DIV/0!</v>
      </c>
    </row>
    <row r="520" spans="5:12" s="10" customFormat="1" x14ac:dyDescent="0.25">
      <c r="E520" s="16"/>
      <c r="F520" s="17"/>
      <c r="G520" s="31"/>
      <c r="H520" s="18"/>
      <c r="I520" s="19"/>
      <c r="K520" s="35" t="e">
        <f t="shared" si="16"/>
        <v>#DIV/0!</v>
      </c>
      <c r="L520" s="35" t="e">
        <f t="shared" si="17"/>
        <v>#DIV/0!</v>
      </c>
    </row>
    <row r="521" spans="5:12" s="10" customFormat="1" x14ac:dyDescent="0.25">
      <c r="E521" s="16"/>
      <c r="F521" s="17"/>
      <c r="G521" s="32"/>
      <c r="H521" s="18"/>
      <c r="I521" s="19"/>
      <c r="K521" s="35" t="e">
        <f t="shared" si="16"/>
        <v>#DIV/0!</v>
      </c>
      <c r="L521" s="35" t="e">
        <f t="shared" si="17"/>
        <v>#DIV/0!</v>
      </c>
    </row>
    <row r="522" spans="5:12" s="10" customFormat="1" x14ac:dyDescent="0.25">
      <c r="E522" s="16"/>
      <c r="F522" s="17"/>
      <c r="G522" s="32"/>
      <c r="H522" s="18"/>
      <c r="I522" s="19"/>
      <c r="K522" s="35" t="e">
        <f t="shared" si="16"/>
        <v>#DIV/0!</v>
      </c>
      <c r="L522" s="35" t="e">
        <f t="shared" si="17"/>
        <v>#DIV/0!</v>
      </c>
    </row>
    <row r="523" spans="5:12" s="10" customFormat="1" x14ac:dyDescent="0.25">
      <c r="E523" s="16"/>
      <c r="F523" s="17"/>
      <c r="G523" s="32"/>
      <c r="H523" s="18"/>
      <c r="I523" s="19"/>
      <c r="K523" s="35" t="e">
        <f t="shared" si="16"/>
        <v>#DIV/0!</v>
      </c>
      <c r="L523" s="35" t="e">
        <f t="shared" si="17"/>
        <v>#DIV/0!</v>
      </c>
    </row>
    <row r="524" spans="5:12" s="10" customFormat="1" x14ac:dyDescent="0.25">
      <c r="E524" s="16"/>
      <c r="F524" s="17"/>
      <c r="G524" s="18"/>
      <c r="H524" s="18"/>
      <c r="I524" s="19"/>
      <c r="K524" s="35" t="e">
        <f t="shared" si="16"/>
        <v>#DIV/0!</v>
      </c>
      <c r="L524" s="35" t="e">
        <f t="shared" si="17"/>
        <v>#DIV/0!</v>
      </c>
    </row>
    <row r="525" spans="5:12" s="10" customFormat="1" x14ac:dyDescent="0.25">
      <c r="E525" s="16"/>
      <c r="F525" s="17"/>
      <c r="G525" s="18"/>
      <c r="H525" s="18"/>
      <c r="I525" s="19"/>
      <c r="K525" s="35" t="e">
        <f t="shared" si="16"/>
        <v>#DIV/0!</v>
      </c>
      <c r="L525" s="35" t="e">
        <f t="shared" si="17"/>
        <v>#DIV/0!</v>
      </c>
    </row>
    <row r="526" spans="5:12" s="10" customFormat="1" x14ac:dyDescent="0.25">
      <c r="E526" s="16"/>
      <c r="F526" s="17"/>
      <c r="G526" s="18"/>
      <c r="H526" s="18"/>
      <c r="I526" s="19"/>
      <c r="K526" s="35" t="e">
        <f t="shared" si="16"/>
        <v>#DIV/0!</v>
      </c>
      <c r="L526" s="35" t="e">
        <f t="shared" si="17"/>
        <v>#DIV/0!</v>
      </c>
    </row>
    <row r="527" spans="5:12" s="10" customFormat="1" x14ac:dyDescent="0.25">
      <c r="E527" s="16"/>
      <c r="F527" s="17"/>
      <c r="G527" s="18"/>
      <c r="H527" s="18"/>
      <c r="I527" s="19"/>
      <c r="K527" s="35" t="e">
        <f t="shared" si="16"/>
        <v>#DIV/0!</v>
      </c>
      <c r="L527" s="35" t="e">
        <f t="shared" si="17"/>
        <v>#DIV/0!</v>
      </c>
    </row>
    <row r="528" spans="5:12" s="10" customFormat="1" x14ac:dyDescent="0.25">
      <c r="E528" s="16"/>
      <c r="F528" s="17"/>
      <c r="G528" s="18"/>
      <c r="H528" s="18"/>
      <c r="I528" s="19"/>
      <c r="K528" s="35" t="e">
        <f t="shared" si="16"/>
        <v>#DIV/0!</v>
      </c>
      <c r="L528" s="35" t="e">
        <f t="shared" si="17"/>
        <v>#DIV/0!</v>
      </c>
    </row>
    <row r="529" spans="5:12" s="10" customFormat="1" x14ac:dyDescent="0.25">
      <c r="E529" s="16"/>
      <c r="F529" s="17"/>
      <c r="G529" s="18"/>
      <c r="H529" s="18"/>
      <c r="I529" s="19"/>
      <c r="K529" s="35" t="e">
        <f t="shared" si="16"/>
        <v>#DIV/0!</v>
      </c>
      <c r="L529" s="35" t="e">
        <f t="shared" si="17"/>
        <v>#DIV/0!</v>
      </c>
    </row>
    <row r="530" spans="5:12" s="10" customFormat="1" x14ac:dyDescent="0.25">
      <c r="E530" s="16"/>
      <c r="F530" s="17"/>
      <c r="G530" s="18"/>
      <c r="H530" s="18"/>
      <c r="I530" s="19"/>
      <c r="K530" s="35" t="e">
        <f t="shared" si="16"/>
        <v>#DIV/0!</v>
      </c>
      <c r="L530" s="35" t="e">
        <f t="shared" si="17"/>
        <v>#DIV/0!</v>
      </c>
    </row>
    <row r="531" spans="5:12" s="10" customFormat="1" x14ac:dyDescent="0.25">
      <c r="E531" s="16"/>
      <c r="F531" s="17"/>
      <c r="G531" s="18"/>
      <c r="H531" s="18"/>
      <c r="I531" s="19"/>
      <c r="K531" s="35" t="e">
        <f t="shared" si="16"/>
        <v>#DIV/0!</v>
      </c>
      <c r="L531" s="35" t="e">
        <f t="shared" si="17"/>
        <v>#DIV/0!</v>
      </c>
    </row>
    <row r="532" spans="5:12" s="10" customFormat="1" x14ac:dyDescent="0.25">
      <c r="E532" s="16"/>
      <c r="F532" s="17"/>
      <c r="G532" s="18"/>
      <c r="H532" s="18"/>
      <c r="I532" s="19"/>
      <c r="K532" s="35" t="e">
        <f t="shared" si="16"/>
        <v>#DIV/0!</v>
      </c>
      <c r="L532" s="35" t="e">
        <f t="shared" si="17"/>
        <v>#DIV/0!</v>
      </c>
    </row>
    <row r="533" spans="5:12" s="10" customFormat="1" x14ac:dyDescent="0.25">
      <c r="E533" s="16"/>
      <c r="F533" s="17"/>
      <c r="G533" s="18"/>
      <c r="H533" s="18"/>
      <c r="I533" s="19"/>
      <c r="K533" s="35" t="e">
        <f t="shared" si="16"/>
        <v>#DIV/0!</v>
      </c>
      <c r="L533" s="35" t="e">
        <f t="shared" si="17"/>
        <v>#DIV/0!</v>
      </c>
    </row>
    <row r="534" spans="5:12" s="10" customFormat="1" x14ac:dyDescent="0.25">
      <c r="E534" s="16"/>
      <c r="F534" s="17"/>
      <c r="G534" s="18"/>
      <c r="H534" s="18"/>
      <c r="I534" s="19"/>
      <c r="K534" s="35" t="e">
        <f t="shared" si="16"/>
        <v>#DIV/0!</v>
      </c>
      <c r="L534" s="35" t="e">
        <f t="shared" si="17"/>
        <v>#DIV/0!</v>
      </c>
    </row>
    <row r="535" spans="5:12" s="10" customFormat="1" x14ac:dyDescent="0.25">
      <c r="E535" s="16"/>
      <c r="F535" s="17"/>
      <c r="G535" s="18"/>
      <c r="H535" s="18"/>
      <c r="I535" s="19"/>
      <c r="K535" s="35" t="e">
        <f t="shared" si="16"/>
        <v>#DIV/0!</v>
      </c>
      <c r="L535" s="35" t="e">
        <f t="shared" si="17"/>
        <v>#DIV/0!</v>
      </c>
    </row>
    <row r="536" spans="5:12" s="10" customFormat="1" x14ac:dyDescent="0.25">
      <c r="E536" s="16"/>
      <c r="F536" s="17"/>
      <c r="G536" s="18"/>
      <c r="H536" s="18"/>
      <c r="I536" s="19"/>
      <c r="K536" s="35" t="e">
        <f t="shared" si="16"/>
        <v>#DIV/0!</v>
      </c>
      <c r="L536" s="35" t="e">
        <f t="shared" si="17"/>
        <v>#DIV/0!</v>
      </c>
    </row>
    <row r="537" spans="5:12" s="10" customFormat="1" x14ac:dyDescent="0.25">
      <c r="E537" s="16"/>
      <c r="F537" s="17"/>
      <c r="G537" s="18"/>
      <c r="H537" s="18"/>
      <c r="I537" s="19"/>
      <c r="K537" s="35" t="e">
        <f t="shared" si="16"/>
        <v>#DIV/0!</v>
      </c>
      <c r="L537" s="35" t="e">
        <f t="shared" si="17"/>
        <v>#DIV/0!</v>
      </c>
    </row>
    <row r="538" spans="5:12" s="10" customFormat="1" x14ac:dyDescent="0.25">
      <c r="E538" s="16"/>
      <c r="F538" s="17"/>
      <c r="G538" s="18"/>
      <c r="H538" s="18"/>
      <c r="I538" s="19"/>
      <c r="K538" s="35" t="e">
        <f t="shared" si="16"/>
        <v>#DIV/0!</v>
      </c>
      <c r="L538" s="35" t="e">
        <f t="shared" si="17"/>
        <v>#DIV/0!</v>
      </c>
    </row>
    <row r="539" spans="5:12" s="10" customFormat="1" x14ac:dyDescent="0.25">
      <c r="E539" s="16"/>
      <c r="F539" s="17"/>
      <c r="G539" s="18"/>
      <c r="H539" s="18"/>
      <c r="I539" s="19"/>
      <c r="K539" s="35" t="e">
        <f t="shared" si="16"/>
        <v>#DIV/0!</v>
      </c>
      <c r="L539" s="35" t="e">
        <f t="shared" si="17"/>
        <v>#DIV/0!</v>
      </c>
    </row>
    <row r="540" spans="5:12" s="10" customFormat="1" x14ac:dyDescent="0.25">
      <c r="E540" s="16"/>
      <c r="F540" s="17"/>
      <c r="G540" s="18"/>
      <c r="H540" s="18"/>
      <c r="I540" s="19"/>
      <c r="K540" s="35" t="e">
        <f t="shared" si="16"/>
        <v>#DIV/0!</v>
      </c>
      <c r="L540" s="35" t="e">
        <f t="shared" si="17"/>
        <v>#DIV/0!</v>
      </c>
    </row>
    <row r="541" spans="5:12" s="10" customFormat="1" x14ac:dyDescent="0.25">
      <c r="E541" s="16"/>
      <c r="F541" s="17"/>
      <c r="G541" s="18"/>
      <c r="H541" s="18"/>
      <c r="I541" s="19"/>
      <c r="K541" s="35" t="e">
        <f t="shared" si="16"/>
        <v>#DIV/0!</v>
      </c>
      <c r="L541" s="35" t="e">
        <f t="shared" si="17"/>
        <v>#DIV/0!</v>
      </c>
    </row>
    <row r="542" spans="5:12" s="10" customFormat="1" x14ac:dyDescent="0.25">
      <c r="E542" s="16"/>
      <c r="F542" s="17"/>
      <c r="G542" s="18"/>
      <c r="H542" s="18"/>
      <c r="I542" s="19"/>
      <c r="K542" s="35" t="e">
        <f t="shared" si="16"/>
        <v>#DIV/0!</v>
      </c>
      <c r="L542" s="35" t="e">
        <f t="shared" si="17"/>
        <v>#DIV/0!</v>
      </c>
    </row>
    <row r="543" spans="5:12" s="10" customFormat="1" x14ac:dyDescent="0.25">
      <c r="E543" s="16"/>
      <c r="F543" s="17"/>
      <c r="G543" s="18"/>
      <c r="H543" s="18"/>
      <c r="I543" s="19"/>
      <c r="K543" s="35" t="e">
        <f t="shared" si="16"/>
        <v>#DIV/0!</v>
      </c>
      <c r="L543" s="35" t="e">
        <f t="shared" si="17"/>
        <v>#DIV/0!</v>
      </c>
    </row>
    <row r="544" spans="5:12" s="10" customFormat="1" x14ac:dyDescent="0.25">
      <c r="E544" s="16"/>
      <c r="F544" s="17"/>
      <c r="G544" s="18"/>
      <c r="H544" s="18"/>
      <c r="I544" s="19"/>
      <c r="K544" s="35" t="e">
        <f t="shared" si="16"/>
        <v>#DIV/0!</v>
      </c>
      <c r="L544" s="35" t="e">
        <f t="shared" si="17"/>
        <v>#DIV/0!</v>
      </c>
    </row>
    <row r="545" spans="5:12" s="10" customFormat="1" x14ac:dyDescent="0.25">
      <c r="E545" s="16"/>
      <c r="F545" s="17"/>
      <c r="G545" s="18"/>
      <c r="H545" s="18"/>
      <c r="I545" s="19"/>
      <c r="K545" s="35" t="e">
        <f t="shared" si="16"/>
        <v>#DIV/0!</v>
      </c>
      <c r="L545" s="35" t="e">
        <f t="shared" si="17"/>
        <v>#DIV/0!</v>
      </c>
    </row>
    <row r="546" spans="5:12" s="10" customFormat="1" x14ac:dyDescent="0.25">
      <c r="E546" s="16"/>
      <c r="F546" s="17"/>
      <c r="G546" s="18"/>
      <c r="H546" s="18"/>
      <c r="I546" s="19"/>
      <c r="K546" s="35" t="e">
        <f t="shared" si="16"/>
        <v>#DIV/0!</v>
      </c>
      <c r="L546" s="35" t="e">
        <f t="shared" si="17"/>
        <v>#DIV/0!</v>
      </c>
    </row>
    <row r="547" spans="5:12" s="10" customFormat="1" x14ac:dyDescent="0.25">
      <c r="E547" s="16"/>
      <c r="F547" s="17"/>
      <c r="G547" s="18"/>
      <c r="H547" s="18"/>
      <c r="I547" s="19"/>
      <c r="K547" s="35" t="e">
        <f t="shared" si="16"/>
        <v>#DIV/0!</v>
      </c>
      <c r="L547" s="35" t="e">
        <f t="shared" si="17"/>
        <v>#DIV/0!</v>
      </c>
    </row>
    <row r="548" spans="5:12" s="10" customFormat="1" x14ac:dyDescent="0.25">
      <c r="E548" s="16"/>
      <c r="F548" s="17"/>
      <c r="G548" s="18"/>
      <c r="H548" s="18"/>
      <c r="I548" s="19"/>
      <c r="K548" s="35" t="e">
        <f t="shared" si="16"/>
        <v>#DIV/0!</v>
      </c>
      <c r="L548" s="35" t="e">
        <f t="shared" si="17"/>
        <v>#DIV/0!</v>
      </c>
    </row>
    <row r="549" spans="5:12" s="10" customFormat="1" x14ac:dyDescent="0.25">
      <c r="E549" s="16"/>
      <c r="F549" s="17"/>
      <c r="G549" s="31"/>
      <c r="H549" s="18"/>
      <c r="I549" s="19"/>
      <c r="K549" s="35" t="e">
        <f t="shared" si="16"/>
        <v>#DIV/0!</v>
      </c>
      <c r="L549" s="35" t="e">
        <f t="shared" si="17"/>
        <v>#DIV/0!</v>
      </c>
    </row>
    <row r="550" spans="5:12" s="10" customFormat="1" x14ac:dyDescent="0.25">
      <c r="E550" s="16"/>
      <c r="F550" s="17"/>
      <c r="G550" s="32"/>
      <c r="H550" s="18"/>
      <c r="I550" s="19"/>
      <c r="K550" s="35" t="e">
        <f t="shared" si="16"/>
        <v>#DIV/0!</v>
      </c>
      <c r="L550" s="35" t="e">
        <f t="shared" si="17"/>
        <v>#DIV/0!</v>
      </c>
    </row>
    <row r="551" spans="5:12" s="10" customFormat="1" x14ac:dyDescent="0.25">
      <c r="E551" s="16"/>
      <c r="F551" s="17"/>
      <c r="G551" s="32"/>
      <c r="H551" s="18"/>
      <c r="I551" s="19"/>
      <c r="K551" s="35" t="e">
        <f t="shared" si="16"/>
        <v>#DIV/0!</v>
      </c>
      <c r="L551" s="35" t="e">
        <f t="shared" si="17"/>
        <v>#DIV/0!</v>
      </c>
    </row>
    <row r="552" spans="5:12" s="10" customFormat="1" x14ac:dyDescent="0.25">
      <c r="E552" s="16"/>
      <c r="F552" s="17"/>
      <c r="G552" s="32"/>
      <c r="H552" s="18"/>
      <c r="I552" s="19"/>
      <c r="K552" s="35" t="e">
        <f t="shared" si="16"/>
        <v>#DIV/0!</v>
      </c>
      <c r="L552" s="35" t="e">
        <f t="shared" si="17"/>
        <v>#DIV/0!</v>
      </c>
    </row>
    <row r="553" spans="5:12" s="10" customFormat="1" x14ac:dyDescent="0.25">
      <c r="E553" s="16"/>
      <c r="F553" s="17"/>
      <c r="G553" s="18"/>
      <c r="H553" s="18"/>
      <c r="I553" s="19"/>
      <c r="K553" s="35" t="e">
        <f t="shared" si="16"/>
        <v>#DIV/0!</v>
      </c>
      <c r="L553" s="35" t="e">
        <f t="shared" si="17"/>
        <v>#DIV/0!</v>
      </c>
    </row>
    <row r="554" spans="5:12" s="10" customFormat="1" x14ac:dyDescent="0.25">
      <c r="E554" s="16"/>
      <c r="F554" s="17"/>
      <c r="G554" s="18"/>
      <c r="H554" s="18"/>
      <c r="I554" s="19"/>
      <c r="K554" s="35" t="e">
        <f t="shared" si="16"/>
        <v>#DIV/0!</v>
      </c>
      <c r="L554" s="35" t="e">
        <f t="shared" si="17"/>
        <v>#DIV/0!</v>
      </c>
    </row>
    <row r="555" spans="5:12" s="10" customFormat="1" x14ac:dyDescent="0.25">
      <c r="E555" s="16"/>
      <c r="F555" s="17"/>
      <c r="G555" s="18"/>
      <c r="H555" s="18"/>
      <c r="I555" s="19"/>
      <c r="K555" s="35" t="e">
        <f t="shared" si="16"/>
        <v>#DIV/0!</v>
      </c>
      <c r="L555" s="35" t="e">
        <f t="shared" si="17"/>
        <v>#DIV/0!</v>
      </c>
    </row>
    <row r="556" spans="5:12" s="10" customFormat="1" x14ac:dyDescent="0.25">
      <c r="E556" s="16"/>
      <c r="F556" s="17"/>
      <c r="G556" s="18"/>
      <c r="H556" s="18"/>
      <c r="I556" s="19"/>
      <c r="K556" s="35" t="e">
        <f t="shared" si="16"/>
        <v>#DIV/0!</v>
      </c>
      <c r="L556" s="35" t="e">
        <f t="shared" si="17"/>
        <v>#DIV/0!</v>
      </c>
    </row>
    <row r="557" spans="5:12" s="10" customFormat="1" x14ac:dyDescent="0.25">
      <c r="E557" s="16"/>
      <c r="F557" s="17"/>
      <c r="G557" s="18"/>
      <c r="H557" s="18"/>
      <c r="I557" s="19"/>
      <c r="K557" s="35" t="e">
        <f t="shared" si="16"/>
        <v>#DIV/0!</v>
      </c>
      <c r="L557" s="35" t="e">
        <f t="shared" si="17"/>
        <v>#DIV/0!</v>
      </c>
    </row>
    <row r="558" spans="5:12" s="10" customFormat="1" x14ac:dyDescent="0.25">
      <c r="E558" s="16"/>
      <c r="F558" s="17"/>
      <c r="G558" s="18"/>
      <c r="H558" s="18"/>
      <c r="I558" s="19"/>
      <c r="K558" s="35" t="e">
        <f t="shared" si="16"/>
        <v>#DIV/0!</v>
      </c>
      <c r="L558" s="35" t="e">
        <f t="shared" si="17"/>
        <v>#DIV/0!</v>
      </c>
    </row>
    <row r="559" spans="5:12" s="10" customFormat="1" x14ac:dyDescent="0.25">
      <c r="E559" s="16"/>
      <c r="F559" s="17"/>
      <c r="G559" s="18"/>
      <c r="H559" s="18"/>
      <c r="I559" s="19"/>
      <c r="K559" s="35" t="e">
        <f t="shared" si="16"/>
        <v>#DIV/0!</v>
      </c>
      <c r="L559" s="35" t="e">
        <f t="shared" si="17"/>
        <v>#DIV/0!</v>
      </c>
    </row>
    <row r="560" spans="5:12" s="10" customFormat="1" x14ac:dyDescent="0.25">
      <c r="E560" s="16"/>
      <c r="F560" s="17"/>
      <c r="G560" s="18"/>
      <c r="H560" s="18"/>
      <c r="I560" s="19"/>
      <c r="K560" s="35" t="e">
        <f t="shared" si="16"/>
        <v>#DIV/0!</v>
      </c>
      <c r="L560" s="35" t="e">
        <f t="shared" si="17"/>
        <v>#DIV/0!</v>
      </c>
    </row>
    <row r="561" spans="5:12" s="10" customFormat="1" x14ac:dyDescent="0.25">
      <c r="E561" s="16"/>
      <c r="F561" s="17"/>
      <c r="G561" s="18"/>
      <c r="H561" s="18"/>
      <c r="I561" s="19"/>
      <c r="K561" s="35" t="e">
        <f t="shared" si="16"/>
        <v>#DIV/0!</v>
      </c>
      <c r="L561" s="35" t="e">
        <f t="shared" si="17"/>
        <v>#DIV/0!</v>
      </c>
    </row>
    <row r="562" spans="5:12" s="10" customFormat="1" x14ac:dyDescent="0.25">
      <c r="E562" s="16"/>
      <c r="F562" s="17"/>
      <c r="G562" s="18"/>
      <c r="H562" s="18"/>
      <c r="I562" s="19"/>
      <c r="K562" s="35" t="e">
        <f t="shared" si="16"/>
        <v>#DIV/0!</v>
      </c>
      <c r="L562" s="35" t="e">
        <f t="shared" si="17"/>
        <v>#DIV/0!</v>
      </c>
    </row>
    <row r="563" spans="5:12" s="10" customFormat="1" x14ac:dyDescent="0.25">
      <c r="E563" s="16"/>
      <c r="F563" s="17"/>
      <c r="G563" s="18"/>
      <c r="H563" s="18"/>
      <c r="I563" s="19"/>
      <c r="K563" s="35" t="e">
        <f t="shared" si="16"/>
        <v>#DIV/0!</v>
      </c>
      <c r="L563" s="35" t="e">
        <f t="shared" si="17"/>
        <v>#DIV/0!</v>
      </c>
    </row>
    <row r="564" spans="5:12" s="10" customFormat="1" x14ac:dyDescent="0.25">
      <c r="E564" s="16"/>
      <c r="F564" s="17"/>
      <c r="G564" s="18"/>
      <c r="H564" s="18"/>
      <c r="I564" s="19"/>
      <c r="K564" s="35" t="e">
        <f t="shared" si="16"/>
        <v>#DIV/0!</v>
      </c>
      <c r="L564" s="35" t="e">
        <f t="shared" si="17"/>
        <v>#DIV/0!</v>
      </c>
    </row>
    <row r="565" spans="5:12" s="10" customFormat="1" x14ac:dyDescent="0.25">
      <c r="E565" s="16"/>
      <c r="F565" s="17"/>
      <c r="G565" s="18"/>
      <c r="H565" s="18"/>
      <c r="I565" s="19"/>
      <c r="K565" s="35" t="e">
        <f t="shared" si="16"/>
        <v>#DIV/0!</v>
      </c>
      <c r="L565" s="35" t="e">
        <f t="shared" si="17"/>
        <v>#DIV/0!</v>
      </c>
    </row>
    <row r="566" spans="5:12" s="10" customFormat="1" x14ac:dyDescent="0.25">
      <c r="E566" s="16"/>
      <c r="F566" s="17"/>
      <c r="G566" s="18"/>
      <c r="H566" s="18"/>
      <c r="I566" s="19"/>
      <c r="K566" s="35" t="e">
        <f t="shared" si="16"/>
        <v>#DIV/0!</v>
      </c>
      <c r="L566" s="35" t="e">
        <f t="shared" si="17"/>
        <v>#DIV/0!</v>
      </c>
    </row>
    <row r="567" spans="5:12" s="10" customFormat="1" x14ac:dyDescent="0.25">
      <c r="E567" s="16"/>
      <c r="F567" s="17"/>
      <c r="G567" s="18"/>
      <c r="H567" s="18"/>
      <c r="I567" s="19"/>
      <c r="K567" s="35" t="e">
        <f t="shared" si="16"/>
        <v>#DIV/0!</v>
      </c>
      <c r="L567" s="35" t="e">
        <f t="shared" si="17"/>
        <v>#DIV/0!</v>
      </c>
    </row>
    <row r="568" spans="5:12" s="10" customFormat="1" x14ac:dyDescent="0.25">
      <c r="E568" s="16"/>
      <c r="F568" s="17"/>
      <c r="G568" s="18"/>
      <c r="H568" s="18"/>
      <c r="I568" s="19"/>
      <c r="K568" s="35" t="e">
        <f t="shared" si="16"/>
        <v>#DIV/0!</v>
      </c>
      <c r="L568" s="35" t="e">
        <f t="shared" si="17"/>
        <v>#DIV/0!</v>
      </c>
    </row>
    <row r="569" spans="5:12" s="10" customFormat="1" x14ac:dyDescent="0.25">
      <c r="E569" s="16"/>
      <c r="F569" s="17"/>
      <c r="G569" s="18"/>
      <c r="H569" s="18"/>
      <c r="I569" s="19"/>
      <c r="K569" s="35" t="e">
        <f t="shared" si="16"/>
        <v>#DIV/0!</v>
      </c>
      <c r="L569" s="35" t="e">
        <f t="shared" si="17"/>
        <v>#DIV/0!</v>
      </c>
    </row>
    <row r="570" spans="5:12" s="10" customFormat="1" x14ac:dyDescent="0.25">
      <c r="E570" s="16"/>
      <c r="F570" s="17"/>
      <c r="G570" s="18"/>
      <c r="H570" s="18"/>
      <c r="I570" s="19"/>
      <c r="K570" s="35" t="e">
        <f t="shared" si="16"/>
        <v>#DIV/0!</v>
      </c>
      <c r="L570" s="35" t="e">
        <f t="shared" si="17"/>
        <v>#DIV/0!</v>
      </c>
    </row>
    <row r="571" spans="5:12" s="10" customFormat="1" x14ac:dyDescent="0.25">
      <c r="E571" s="16"/>
      <c r="F571" s="17"/>
      <c r="G571" s="18"/>
      <c r="H571" s="18"/>
      <c r="I571" s="19"/>
      <c r="K571" s="35" t="e">
        <f t="shared" si="16"/>
        <v>#DIV/0!</v>
      </c>
      <c r="L571" s="35" t="e">
        <f t="shared" si="17"/>
        <v>#DIV/0!</v>
      </c>
    </row>
    <row r="572" spans="5:12" s="10" customFormat="1" x14ac:dyDescent="0.25">
      <c r="E572" s="16"/>
      <c r="F572" s="17"/>
      <c r="G572" s="18"/>
      <c r="H572" s="18"/>
      <c r="I572" s="19"/>
      <c r="K572" s="35" t="e">
        <f t="shared" si="16"/>
        <v>#DIV/0!</v>
      </c>
      <c r="L572" s="35" t="e">
        <f t="shared" si="17"/>
        <v>#DIV/0!</v>
      </c>
    </row>
    <row r="573" spans="5:12" s="10" customFormat="1" x14ac:dyDescent="0.25">
      <c r="E573" s="16"/>
      <c r="F573" s="17"/>
      <c r="G573" s="18"/>
      <c r="H573" s="18"/>
      <c r="I573" s="19"/>
      <c r="K573" s="35" t="e">
        <f t="shared" si="16"/>
        <v>#DIV/0!</v>
      </c>
      <c r="L573" s="35" t="e">
        <f t="shared" si="17"/>
        <v>#DIV/0!</v>
      </c>
    </row>
    <row r="574" spans="5:12" s="10" customFormat="1" x14ac:dyDescent="0.25">
      <c r="E574" s="16"/>
      <c r="F574" s="17"/>
      <c r="G574" s="18"/>
      <c r="H574" s="18"/>
      <c r="I574" s="19"/>
      <c r="K574" s="35" t="e">
        <f t="shared" si="16"/>
        <v>#DIV/0!</v>
      </c>
      <c r="L574" s="35" t="e">
        <f t="shared" si="17"/>
        <v>#DIV/0!</v>
      </c>
    </row>
    <row r="575" spans="5:12" s="10" customFormat="1" x14ac:dyDescent="0.25">
      <c r="E575" s="16"/>
      <c r="F575" s="17"/>
      <c r="G575" s="18"/>
      <c r="H575" s="18"/>
      <c r="I575" s="19"/>
      <c r="K575" s="35" t="e">
        <f t="shared" si="16"/>
        <v>#DIV/0!</v>
      </c>
      <c r="L575" s="35" t="e">
        <f t="shared" si="17"/>
        <v>#DIV/0!</v>
      </c>
    </row>
    <row r="576" spans="5:12" s="10" customFormat="1" x14ac:dyDescent="0.25">
      <c r="E576" s="16"/>
      <c r="F576" s="17"/>
      <c r="G576" s="18"/>
      <c r="H576" s="18"/>
      <c r="I576" s="19"/>
      <c r="K576" s="35" t="e">
        <f t="shared" si="16"/>
        <v>#DIV/0!</v>
      </c>
      <c r="L576" s="35" t="e">
        <f t="shared" si="17"/>
        <v>#DIV/0!</v>
      </c>
    </row>
    <row r="577" spans="5:12" s="10" customFormat="1" x14ac:dyDescent="0.25">
      <c r="E577" s="16"/>
      <c r="F577" s="17"/>
      <c r="G577" s="18"/>
      <c r="H577" s="18"/>
      <c r="I577" s="19"/>
      <c r="K577" s="35" t="e">
        <f t="shared" si="16"/>
        <v>#DIV/0!</v>
      </c>
      <c r="L577" s="35" t="e">
        <f t="shared" si="17"/>
        <v>#DIV/0!</v>
      </c>
    </row>
    <row r="578" spans="5:12" s="10" customFormat="1" x14ac:dyDescent="0.25">
      <c r="E578" s="16"/>
      <c r="F578" s="17"/>
      <c r="G578" s="31"/>
      <c r="H578" s="18"/>
      <c r="I578" s="19"/>
      <c r="K578" s="35" t="e">
        <f t="shared" ref="K578:K641" si="18">(H578+$B$3)^(1-$B$2)/(1-$B$2)</f>
        <v>#DIV/0!</v>
      </c>
      <c r="L578" s="35" t="e">
        <f t="shared" ref="L578:L641" si="19">(H578+J578+$B$3-$B$4)^(1-$B$2)/(1-$B$2)</f>
        <v>#DIV/0!</v>
      </c>
    </row>
    <row r="579" spans="5:12" s="10" customFormat="1" x14ac:dyDescent="0.25">
      <c r="E579" s="16"/>
      <c r="F579" s="17"/>
      <c r="G579" s="32"/>
      <c r="H579" s="18"/>
      <c r="I579" s="19"/>
      <c r="K579" s="35" t="e">
        <f t="shared" si="18"/>
        <v>#DIV/0!</v>
      </c>
      <c r="L579" s="35" t="e">
        <f t="shared" si="19"/>
        <v>#DIV/0!</v>
      </c>
    </row>
    <row r="580" spans="5:12" s="10" customFormat="1" x14ac:dyDescent="0.25">
      <c r="E580" s="16"/>
      <c r="F580" s="17"/>
      <c r="G580" s="32"/>
      <c r="H580" s="18"/>
      <c r="I580" s="19"/>
      <c r="K580" s="35" t="e">
        <f t="shared" si="18"/>
        <v>#DIV/0!</v>
      </c>
      <c r="L580" s="35" t="e">
        <f t="shared" si="19"/>
        <v>#DIV/0!</v>
      </c>
    </row>
    <row r="581" spans="5:12" s="10" customFormat="1" x14ac:dyDescent="0.25">
      <c r="E581" s="16"/>
      <c r="F581" s="17"/>
      <c r="G581" s="32"/>
      <c r="H581" s="18"/>
      <c r="I581" s="19"/>
      <c r="K581" s="35" t="e">
        <f t="shared" si="18"/>
        <v>#DIV/0!</v>
      </c>
      <c r="L581" s="35" t="e">
        <f t="shared" si="19"/>
        <v>#DIV/0!</v>
      </c>
    </row>
    <row r="582" spans="5:12" s="10" customFormat="1" x14ac:dyDescent="0.25">
      <c r="E582" s="16"/>
      <c r="F582" s="17"/>
      <c r="G582" s="18"/>
      <c r="H582" s="18"/>
      <c r="I582" s="19"/>
      <c r="K582" s="35" t="e">
        <f t="shared" si="18"/>
        <v>#DIV/0!</v>
      </c>
      <c r="L582" s="35" t="e">
        <f t="shared" si="19"/>
        <v>#DIV/0!</v>
      </c>
    </row>
    <row r="583" spans="5:12" s="10" customFormat="1" x14ac:dyDescent="0.25">
      <c r="E583" s="16"/>
      <c r="F583" s="17"/>
      <c r="G583" s="18"/>
      <c r="H583" s="18"/>
      <c r="I583" s="19"/>
      <c r="K583" s="35" t="e">
        <f t="shared" si="18"/>
        <v>#DIV/0!</v>
      </c>
      <c r="L583" s="35" t="e">
        <f t="shared" si="19"/>
        <v>#DIV/0!</v>
      </c>
    </row>
    <row r="584" spans="5:12" s="10" customFormat="1" x14ac:dyDescent="0.25">
      <c r="E584" s="16"/>
      <c r="F584" s="17"/>
      <c r="G584" s="18"/>
      <c r="H584" s="18"/>
      <c r="I584" s="19"/>
      <c r="K584" s="35" t="e">
        <f t="shared" si="18"/>
        <v>#DIV/0!</v>
      </c>
      <c r="L584" s="35" t="e">
        <f t="shared" si="19"/>
        <v>#DIV/0!</v>
      </c>
    </row>
    <row r="585" spans="5:12" s="10" customFormat="1" x14ac:dyDescent="0.25">
      <c r="E585" s="16"/>
      <c r="F585" s="17"/>
      <c r="G585" s="18"/>
      <c r="H585" s="18"/>
      <c r="I585" s="19"/>
      <c r="K585" s="35" t="e">
        <f t="shared" si="18"/>
        <v>#DIV/0!</v>
      </c>
      <c r="L585" s="35" t="e">
        <f t="shared" si="19"/>
        <v>#DIV/0!</v>
      </c>
    </row>
    <row r="586" spans="5:12" s="10" customFormat="1" x14ac:dyDescent="0.25">
      <c r="E586" s="16"/>
      <c r="F586" s="17"/>
      <c r="G586" s="18"/>
      <c r="H586" s="18"/>
      <c r="I586" s="19"/>
      <c r="K586" s="35" t="e">
        <f t="shared" si="18"/>
        <v>#DIV/0!</v>
      </c>
      <c r="L586" s="35" t="e">
        <f t="shared" si="19"/>
        <v>#DIV/0!</v>
      </c>
    </row>
    <row r="587" spans="5:12" s="10" customFormat="1" x14ac:dyDescent="0.25">
      <c r="E587" s="16"/>
      <c r="F587" s="17"/>
      <c r="G587" s="18"/>
      <c r="H587" s="18"/>
      <c r="I587" s="19"/>
      <c r="K587" s="35" t="e">
        <f t="shared" si="18"/>
        <v>#DIV/0!</v>
      </c>
      <c r="L587" s="35" t="e">
        <f t="shared" si="19"/>
        <v>#DIV/0!</v>
      </c>
    </row>
    <row r="588" spans="5:12" s="10" customFormat="1" x14ac:dyDescent="0.25">
      <c r="E588" s="16"/>
      <c r="F588" s="17"/>
      <c r="G588" s="18"/>
      <c r="H588" s="18"/>
      <c r="I588" s="19"/>
      <c r="K588" s="35" t="e">
        <f t="shared" si="18"/>
        <v>#DIV/0!</v>
      </c>
      <c r="L588" s="35" t="e">
        <f t="shared" si="19"/>
        <v>#DIV/0!</v>
      </c>
    </row>
    <row r="589" spans="5:12" s="10" customFormat="1" x14ac:dyDescent="0.25">
      <c r="E589" s="16"/>
      <c r="F589" s="17"/>
      <c r="G589" s="18"/>
      <c r="H589" s="18"/>
      <c r="I589" s="19"/>
      <c r="K589" s="35" t="e">
        <f t="shared" si="18"/>
        <v>#DIV/0!</v>
      </c>
      <c r="L589" s="35" t="e">
        <f t="shared" si="19"/>
        <v>#DIV/0!</v>
      </c>
    </row>
    <row r="590" spans="5:12" s="10" customFormat="1" x14ac:dyDescent="0.25">
      <c r="E590" s="16"/>
      <c r="F590" s="17"/>
      <c r="G590" s="18"/>
      <c r="H590" s="18"/>
      <c r="I590" s="19"/>
      <c r="K590" s="35" t="e">
        <f t="shared" si="18"/>
        <v>#DIV/0!</v>
      </c>
      <c r="L590" s="35" t="e">
        <f t="shared" si="19"/>
        <v>#DIV/0!</v>
      </c>
    </row>
    <row r="591" spans="5:12" s="10" customFormat="1" x14ac:dyDescent="0.25">
      <c r="E591" s="16"/>
      <c r="F591" s="17"/>
      <c r="G591" s="18"/>
      <c r="H591" s="18"/>
      <c r="I591" s="19"/>
      <c r="K591" s="35" t="e">
        <f t="shared" si="18"/>
        <v>#DIV/0!</v>
      </c>
      <c r="L591" s="35" t="e">
        <f t="shared" si="19"/>
        <v>#DIV/0!</v>
      </c>
    </row>
    <row r="592" spans="5:12" s="10" customFormat="1" x14ac:dyDescent="0.25">
      <c r="E592" s="16"/>
      <c r="F592" s="17"/>
      <c r="G592" s="18"/>
      <c r="H592" s="18"/>
      <c r="I592" s="19"/>
      <c r="K592" s="35" t="e">
        <f t="shared" si="18"/>
        <v>#DIV/0!</v>
      </c>
      <c r="L592" s="35" t="e">
        <f t="shared" si="19"/>
        <v>#DIV/0!</v>
      </c>
    </row>
    <row r="593" spans="5:12" s="10" customFormat="1" x14ac:dyDescent="0.25">
      <c r="E593" s="16"/>
      <c r="F593" s="17"/>
      <c r="G593" s="18"/>
      <c r="H593" s="18"/>
      <c r="I593" s="19"/>
      <c r="K593" s="35" t="e">
        <f t="shared" si="18"/>
        <v>#DIV/0!</v>
      </c>
      <c r="L593" s="35" t="e">
        <f t="shared" si="19"/>
        <v>#DIV/0!</v>
      </c>
    </row>
    <row r="594" spans="5:12" s="10" customFormat="1" x14ac:dyDescent="0.25">
      <c r="E594" s="16"/>
      <c r="F594" s="17"/>
      <c r="G594" s="18"/>
      <c r="H594" s="18"/>
      <c r="I594" s="19"/>
      <c r="K594" s="35" t="e">
        <f t="shared" si="18"/>
        <v>#DIV/0!</v>
      </c>
      <c r="L594" s="35" t="e">
        <f t="shared" si="19"/>
        <v>#DIV/0!</v>
      </c>
    </row>
    <row r="595" spans="5:12" s="10" customFormat="1" x14ac:dyDescent="0.25">
      <c r="E595" s="16"/>
      <c r="F595" s="17"/>
      <c r="G595" s="18"/>
      <c r="H595" s="18"/>
      <c r="I595" s="19"/>
      <c r="K595" s="35" t="e">
        <f t="shared" si="18"/>
        <v>#DIV/0!</v>
      </c>
      <c r="L595" s="35" t="e">
        <f t="shared" si="19"/>
        <v>#DIV/0!</v>
      </c>
    </row>
    <row r="596" spans="5:12" s="10" customFormat="1" x14ac:dyDescent="0.25">
      <c r="E596" s="16"/>
      <c r="F596" s="17"/>
      <c r="G596" s="18"/>
      <c r="H596" s="18"/>
      <c r="I596" s="19"/>
      <c r="K596" s="35" t="e">
        <f t="shared" si="18"/>
        <v>#DIV/0!</v>
      </c>
      <c r="L596" s="35" t="e">
        <f t="shared" si="19"/>
        <v>#DIV/0!</v>
      </c>
    </row>
    <row r="597" spans="5:12" s="10" customFormat="1" x14ac:dyDescent="0.25">
      <c r="E597" s="16"/>
      <c r="F597" s="17"/>
      <c r="G597" s="18"/>
      <c r="H597" s="18"/>
      <c r="I597" s="19"/>
      <c r="K597" s="35" t="e">
        <f t="shared" si="18"/>
        <v>#DIV/0!</v>
      </c>
      <c r="L597" s="35" t="e">
        <f t="shared" si="19"/>
        <v>#DIV/0!</v>
      </c>
    </row>
    <row r="598" spans="5:12" s="10" customFormat="1" x14ac:dyDescent="0.25">
      <c r="E598" s="16"/>
      <c r="F598" s="17"/>
      <c r="G598" s="18"/>
      <c r="H598" s="18"/>
      <c r="I598" s="19"/>
      <c r="K598" s="35" t="e">
        <f t="shared" si="18"/>
        <v>#DIV/0!</v>
      </c>
      <c r="L598" s="35" t="e">
        <f t="shared" si="19"/>
        <v>#DIV/0!</v>
      </c>
    </row>
    <row r="599" spans="5:12" s="10" customFormat="1" x14ac:dyDescent="0.25">
      <c r="E599" s="16"/>
      <c r="F599" s="17"/>
      <c r="G599" s="18"/>
      <c r="H599" s="18"/>
      <c r="I599" s="19"/>
      <c r="K599" s="35" t="e">
        <f t="shared" si="18"/>
        <v>#DIV/0!</v>
      </c>
      <c r="L599" s="35" t="e">
        <f t="shared" si="19"/>
        <v>#DIV/0!</v>
      </c>
    </row>
    <row r="600" spans="5:12" s="10" customFormat="1" x14ac:dyDescent="0.25">
      <c r="E600" s="16"/>
      <c r="F600" s="17"/>
      <c r="G600" s="18"/>
      <c r="H600" s="18"/>
      <c r="I600" s="19"/>
      <c r="K600" s="35" t="e">
        <f t="shared" si="18"/>
        <v>#DIV/0!</v>
      </c>
      <c r="L600" s="35" t="e">
        <f t="shared" si="19"/>
        <v>#DIV/0!</v>
      </c>
    </row>
    <row r="601" spans="5:12" s="10" customFormat="1" x14ac:dyDescent="0.25">
      <c r="E601" s="16"/>
      <c r="F601" s="17"/>
      <c r="G601" s="18"/>
      <c r="H601" s="18"/>
      <c r="I601" s="19"/>
      <c r="K601" s="35" t="e">
        <f t="shared" si="18"/>
        <v>#DIV/0!</v>
      </c>
      <c r="L601" s="35" t="e">
        <f t="shared" si="19"/>
        <v>#DIV/0!</v>
      </c>
    </row>
    <row r="602" spans="5:12" s="10" customFormat="1" x14ac:dyDescent="0.25">
      <c r="E602" s="16"/>
      <c r="F602" s="17"/>
      <c r="G602" s="18"/>
      <c r="H602" s="18"/>
      <c r="I602" s="19"/>
      <c r="K602" s="35" t="e">
        <f t="shared" si="18"/>
        <v>#DIV/0!</v>
      </c>
      <c r="L602" s="35" t="e">
        <f t="shared" si="19"/>
        <v>#DIV/0!</v>
      </c>
    </row>
    <row r="603" spans="5:12" s="10" customFormat="1" x14ac:dyDescent="0.25">
      <c r="E603" s="16"/>
      <c r="F603" s="17"/>
      <c r="G603" s="18"/>
      <c r="H603" s="18"/>
      <c r="I603" s="19"/>
      <c r="K603" s="35" t="e">
        <f t="shared" si="18"/>
        <v>#DIV/0!</v>
      </c>
      <c r="L603" s="35" t="e">
        <f t="shared" si="19"/>
        <v>#DIV/0!</v>
      </c>
    </row>
    <row r="604" spans="5:12" s="10" customFormat="1" x14ac:dyDescent="0.25">
      <c r="E604" s="16"/>
      <c r="F604" s="17"/>
      <c r="G604" s="18"/>
      <c r="H604" s="18"/>
      <c r="I604" s="19"/>
      <c r="K604" s="35" t="e">
        <f t="shared" si="18"/>
        <v>#DIV/0!</v>
      </c>
      <c r="L604" s="35" t="e">
        <f t="shared" si="19"/>
        <v>#DIV/0!</v>
      </c>
    </row>
    <row r="605" spans="5:12" s="10" customFormat="1" x14ac:dyDescent="0.25">
      <c r="E605" s="16"/>
      <c r="F605" s="17"/>
      <c r="G605" s="18"/>
      <c r="H605" s="18"/>
      <c r="I605" s="19"/>
      <c r="K605" s="35" t="e">
        <f t="shared" si="18"/>
        <v>#DIV/0!</v>
      </c>
      <c r="L605" s="35" t="e">
        <f t="shared" si="19"/>
        <v>#DIV/0!</v>
      </c>
    </row>
    <row r="606" spans="5:12" s="10" customFormat="1" x14ac:dyDescent="0.25">
      <c r="E606" s="16"/>
      <c r="F606" s="17"/>
      <c r="G606" s="18"/>
      <c r="H606" s="18"/>
      <c r="I606" s="19"/>
      <c r="K606" s="35" t="e">
        <f t="shared" si="18"/>
        <v>#DIV/0!</v>
      </c>
      <c r="L606" s="35" t="e">
        <f t="shared" si="19"/>
        <v>#DIV/0!</v>
      </c>
    </row>
    <row r="607" spans="5:12" s="10" customFormat="1" x14ac:dyDescent="0.25">
      <c r="E607" s="16"/>
      <c r="F607" s="17"/>
      <c r="G607" s="31"/>
      <c r="H607" s="18"/>
      <c r="I607" s="19"/>
      <c r="K607" s="35" t="e">
        <f t="shared" si="18"/>
        <v>#DIV/0!</v>
      </c>
      <c r="L607" s="35" t="e">
        <f t="shared" si="19"/>
        <v>#DIV/0!</v>
      </c>
    </row>
    <row r="608" spans="5:12" s="10" customFormat="1" x14ac:dyDescent="0.25">
      <c r="E608" s="16"/>
      <c r="F608" s="17"/>
      <c r="G608" s="32"/>
      <c r="H608" s="18"/>
      <c r="I608" s="19"/>
      <c r="K608" s="35" t="e">
        <f t="shared" si="18"/>
        <v>#DIV/0!</v>
      </c>
      <c r="L608" s="35" t="e">
        <f t="shared" si="19"/>
        <v>#DIV/0!</v>
      </c>
    </row>
    <row r="609" spans="5:12" s="10" customFormat="1" x14ac:dyDescent="0.25">
      <c r="E609" s="16"/>
      <c r="F609" s="17"/>
      <c r="G609" s="32"/>
      <c r="H609" s="18"/>
      <c r="I609" s="19"/>
      <c r="K609" s="35" t="e">
        <f t="shared" si="18"/>
        <v>#DIV/0!</v>
      </c>
      <c r="L609" s="35" t="e">
        <f t="shared" si="19"/>
        <v>#DIV/0!</v>
      </c>
    </row>
    <row r="610" spans="5:12" s="10" customFormat="1" x14ac:dyDescent="0.25">
      <c r="E610" s="16"/>
      <c r="F610" s="17"/>
      <c r="G610" s="32"/>
      <c r="H610" s="18"/>
      <c r="I610" s="19"/>
      <c r="K610" s="35" t="e">
        <f t="shared" si="18"/>
        <v>#DIV/0!</v>
      </c>
      <c r="L610" s="35" t="e">
        <f t="shared" si="19"/>
        <v>#DIV/0!</v>
      </c>
    </row>
    <row r="611" spans="5:12" s="10" customFormat="1" x14ac:dyDescent="0.25">
      <c r="E611" s="16"/>
      <c r="F611" s="17"/>
      <c r="G611" s="18"/>
      <c r="H611" s="18"/>
      <c r="I611" s="19"/>
      <c r="K611" s="35" t="e">
        <f t="shared" si="18"/>
        <v>#DIV/0!</v>
      </c>
      <c r="L611" s="35" t="e">
        <f t="shared" si="19"/>
        <v>#DIV/0!</v>
      </c>
    </row>
    <row r="612" spans="5:12" s="10" customFormat="1" x14ac:dyDescent="0.25">
      <c r="E612" s="16"/>
      <c r="F612" s="17"/>
      <c r="G612" s="18"/>
      <c r="H612" s="18"/>
      <c r="I612" s="19"/>
      <c r="K612" s="35" t="e">
        <f t="shared" si="18"/>
        <v>#DIV/0!</v>
      </c>
      <c r="L612" s="35" t="e">
        <f t="shared" si="19"/>
        <v>#DIV/0!</v>
      </c>
    </row>
    <row r="613" spans="5:12" s="10" customFormat="1" x14ac:dyDescent="0.25">
      <c r="E613" s="16"/>
      <c r="F613" s="17"/>
      <c r="G613" s="18"/>
      <c r="H613" s="18"/>
      <c r="I613" s="19"/>
      <c r="K613" s="35" t="e">
        <f t="shared" si="18"/>
        <v>#DIV/0!</v>
      </c>
      <c r="L613" s="35" t="e">
        <f t="shared" si="19"/>
        <v>#DIV/0!</v>
      </c>
    </row>
    <row r="614" spans="5:12" s="10" customFormat="1" x14ac:dyDescent="0.25">
      <c r="E614" s="16"/>
      <c r="F614" s="17"/>
      <c r="G614" s="18"/>
      <c r="H614" s="18"/>
      <c r="I614" s="19"/>
      <c r="K614" s="35" t="e">
        <f t="shared" si="18"/>
        <v>#DIV/0!</v>
      </c>
      <c r="L614" s="35" t="e">
        <f t="shared" si="19"/>
        <v>#DIV/0!</v>
      </c>
    </row>
    <row r="615" spans="5:12" s="10" customFormat="1" x14ac:dyDescent="0.25">
      <c r="E615" s="16"/>
      <c r="F615" s="17"/>
      <c r="G615" s="18"/>
      <c r="H615" s="18"/>
      <c r="I615" s="19"/>
      <c r="K615" s="35" t="e">
        <f t="shared" si="18"/>
        <v>#DIV/0!</v>
      </c>
      <c r="L615" s="35" t="e">
        <f t="shared" si="19"/>
        <v>#DIV/0!</v>
      </c>
    </row>
    <row r="616" spans="5:12" s="10" customFormat="1" x14ac:dyDescent="0.25">
      <c r="E616" s="16"/>
      <c r="F616" s="17"/>
      <c r="G616" s="18"/>
      <c r="H616" s="18"/>
      <c r="I616" s="19"/>
      <c r="K616" s="35" t="e">
        <f t="shared" si="18"/>
        <v>#DIV/0!</v>
      </c>
      <c r="L616" s="35" t="e">
        <f t="shared" si="19"/>
        <v>#DIV/0!</v>
      </c>
    </row>
    <row r="617" spans="5:12" s="10" customFormat="1" x14ac:dyDescent="0.25">
      <c r="E617" s="16"/>
      <c r="F617" s="17"/>
      <c r="G617" s="18"/>
      <c r="H617" s="18"/>
      <c r="I617" s="19"/>
      <c r="K617" s="35" t="e">
        <f t="shared" si="18"/>
        <v>#DIV/0!</v>
      </c>
      <c r="L617" s="35" t="e">
        <f t="shared" si="19"/>
        <v>#DIV/0!</v>
      </c>
    </row>
    <row r="618" spans="5:12" s="10" customFormat="1" x14ac:dyDescent="0.25">
      <c r="E618" s="16"/>
      <c r="F618" s="17"/>
      <c r="G618" s="18"/>
      <c r="H618" s="18"/>
      <c r="I618" s="19"/>
      <c r="K618" s="35" t="e">
        <f t="shared" si="18"/>
        <v>#DIV/0!</v>
      </c>
      <c r="L618" s="35" t="e">
        <f t="shared" si="19"/>
        <v>#DIV/0!</v>
      </c>
    </row>
    <row r="619" spans="5:12" s="10" customFormat="1" x14ac:dyDescent="0.25">
      <c r="E619" s="16"/>
      <c r="F619" s="17"/>
      <c r="G619" s="18"/>
      <c r="H619" s="18"/>
      <c r="I619" s="19"/>
      <c r="K619" s="35" t="e">
        <f t="shared" si="18"/>
        <v>#DIV/0!</v>
      </c>
      <c r="L619" s="35" t="e">
        <f t="shared" si="19"/>
        <v>#DIV/0!</v>
      </c>
    </row>
    <row r="620" spans="5:12" s="10" customFormat="1" x14ac:dyDescent="0.25">
      <c r="E620" s="16"/>
      <c r="F620" s="17"/>
      <c r="G620" s="18"/>
      <c r="H620" s="18"/>
      <c r="I620" s="19"/>
      <c r="K620" s="35" t="e">
        <f t="shared" si="18"/>
        <v>#DIV/0!</v>
      </c>
      <c r="L620" s="35" t="e">
        <f t="shared" si="19"/>
        <v>#DIV/0!</v>
      </c>
    </row>
    <row r="621" spans="5:12" s="10" customFormat="1" x14ac:dyDescent="0.25">
      <c r="E621" s="16"/>
      <c r="F621" s="17"/>
      <c r="G621" s="18"/>
      <c r="H621" s="18"/>
      <c r="I621" s="19"/>
      <c r="K621" s="35" t="e">
        <f t="shared" si="18"/>
        <v>#DIV/0!</v>
      </c>
      <c r="L621" s="35" t="e">
        <f t="shared" si="19"/>
        <v>#DIV/0!</v>
      </c>
    </row>
    <row r="622" spans="5:12" s="10" customFormat="1" x14ac:dyDescent="0.25">
      <c r="E622" s="16"/>
      <c r="F622" s="17"/>
      <c r="G622" s="18"/>
      <c r="H622" s="18"/>
      <c r="I622" s="19"/>
      <c r="K622" s="35" t="e">
        <f t="shared" si="18"/>
        <v>#DIV/0!</v>
      </c>
      <c r="L622" s="35" t="e">
        <f t="shared" si="19"/>
        <v>#DIV/0!</v>
      </c>
    </row>
    <row r="623" spans="5:12" s="10" customFormat="1" x14ac:dyDescent="0.25">
      <c r="E623" s="16"/>
      <c r="F623" s="17"/>
      <c r="G623" s="18"/>
      <c r="H623" s="18"/>
      <c r="I623" s="19"/>
      <c r="K623" s="35" t="e">
        <f t="shared" si="18"/>
        <v>#DIV/0!</v>
      </c>
      <c r="L623" s="35" t="e">
        <f t="shared" si="19"/>
        <v>#DIV/0!</v>
      </c>
    </row>
    <row r="624" spans="5:12" s="10" customFormat="1" x14ac:dyDescent="0.25">
      <c r="E624" s="16"/>
      <c r="F624" s="17"/>
      <c r="G624" s="18"/>
      <c r="H624" s="18"/>
      <c r="I624" s="19"/>
      <c r="K624" s="35" t="e">
        <f t="shared" si="18"/>
        <v>#DIV/0!</v>
      </c>
      <c r="L624" s="35" t="e">
        <f t="shared" si="19"/>
        <v>#DIV/0!</v>
      </c>
    </row>
    <row r="625" spans="5:12" s="10" customFormat="1" x14ac:dyDescent="0.25">
      <c r="E625" s="16"/>
      <c r="F625" s="17"/>
      <c r="G625" s="18"/>
      <c r="H625" s="18"/>
      <c r="I625" s="19"/>
      <c r="K625" s="35" t="e">
        <f t="shared" si="18"/>
        <v>#DIV/0!</v>
      </c>
      <c r="L625" s="35" t="e">
        <f t="shared" si="19"/>
        <v>#DIV/0!</v>
      </c>
    </row>
    <row r="626" spans="5:12" s="10" customFormat="1" x14ac:dyDescent="0.25">
      <c r="E626" s="16"/>
      <c r="F626" s="17"/>
      <c r="G626" s="18"/>
      <c r="H626" s="18"/>
      <c r="I626" s="19"/>
      <c r="K626" s="35" t="e">
        <f t="shared" si="18"/>
        <v>#DIV/0!</v>
      </c>
      <c r="L626" s="35" t="e">
        <f t="shared" si="19"/>
        <v>#DIV/0!</v>
      </c>
    </row>
    <row r="627" spans="5:12" s="10" customFormat="1" x14ac:dyDescent="0.25">
      <c r="E627" s="16"/>
      <c r="F627" s="17"/>
      <c r="G627" s="18"/>
      <c r="H627" s="18"/>
      <c r="I627" s="19"/>
      <c r="K627" s="35" t="e">
        <f t="shared" si="18"/>
        <v>#DIV/0!</v>
      </c>
      <c r="L627" s="35" t="e">
        <f t="shared" si="19"/>
        <v>#DIV/0!</v>
      </c>
    </row>
    <row r="628" spans="5:12" s="10" customFormat="1" x14ac:dyDescent="0.25">
      <c r="E628" s="16"/>
      <c r="F628" s="17"/>
      <c r="G628" s="18"/>
      <c r="H628" s="18"/>
      <c r="I628" s="19"/>
      <c r="K628" s="35" t="e">
        <f t="shared" si="18"/>
        <v>#DIV/0!</v>
      </c>
      <c r="L628" s="35" t="e">
        <f t="shared" si="19"/>
        <v>#DIV/0!</v>
      </c>
    </row>
    <row r="629" spans="5:12" s="10" customFormat="1" x14ac:dyDescent="0.25">
      <c r="E629" s="16"/>
      <c r="F629" s="17"/>
      <c r="G629" s="18"/>
      <c r="H629" s="18"/>
      <c r="I629" s="19"/>
      <c r="K629" s="35" t="e">
        <f t="shared" si="18"/>
        <v>#DIV/0!</v>
      </c>
      <c r="L629" s="35" t="e">
        <f t="shared" si="19"/>
        <v>#DIV/0!</v>
      </c>
    </row>
    <row r="630" spans="5:12" s="10" customFormat="1" x14ac:dyDescent="0.25">
      <c r="E630" s="16"/>
      <c r="F630" s="17"/>
      <c r="G630" s="18"/>
      <c r="H630" s="18"/>
      <c r="I630" s="19"/>
      <c r="K630" s="35" t="e">
        <f t="shared" si="18"/>
        <v>#DIV/0!</v>
      </c>
      <c r="L630" s="35" t="e">
        <f t="shared" si="19"/>
        <v>#DIV/0!</v>
      </c>
    </row>
    <row r="631" spans="5:12" s="10" customFormat="1" x14ac:dyDescent="0.25">
      <c r="E631" s="16"/>
      <c r="F631" s="17"/>
      <c r="G631" s="18"/>
      <c r="H631" s="18"/>
      <c r="I631" s="19"/>
      <c r="K631" s="35" t="e">
        <f t="shared" si="18"/>
        <v>#DIV/0!</v>
      </c>
      <c r="L631" s="35" t="e">
        <f t="shared" si="19"/>
        <v>#DIV/0!</v>
      </c>
    </row>
    <row r="632" spans="5:12" s="10" customFormat="1" x14ac:dyDescent="0.25">
      <c r="E632" s="16"/>
      <c r="F632" s="17"/>
      <c r="G632" s="18"/>
      <c r="H632" s="18"/>
      <c r="I632" s="19"/>
      <c r="K632" s="35" t="e">
        <f t="shared" si="18"/>
        <v>#DIV/0!</v>
      </c>
      <c r="L632" s="35" t="e">
        <f t="shared" si="19"/>
        <v>#DIV/0!</v>
      </c>
    </row>
    <row r="633" spans="5:12" s="10" customFormat="1" x14ac:dyDescent="0.25">
      <c r="E633" s="16"/>
      <c r="F633" s="17"/>
      <c r="G633" s="18"/>
      <c r="H633" s="18"/>
      <c r="I633" s="19"/>
      <c r="K633" s="35" t="e">
        <f t="shared" si="18"/>
        <v>#DIV/0!</v>
      </c>
      <c r="L633" s="35" t="e">
        <f t="shared" si="19"/>
        <v>#DIV/0!</v>
      </c>
    </row>
    <row r="634" spans="5:12" s="10" customFormat="1" x14ac:dyDescent="0.25">
      <c r="E634" s="16"/>
      <c r="F634" s="17"/>
      <c r="G634" s="18"/>
      <c r="H634" s="18"/>
      <c r="I634" s="19"/>
      <c r="K634" s="35" t="e">
        <f t="shared" si="18"/>
        <v>#DIV/0!</v>
      </c>
      <c r="L634" s="35" t="e">
        <f t="shared" si="19"/>
        <v>#DIV/0!</v>
      </c>
    </row>
    <row r="635" spans="5:12" s="10" customFormat="1" x14ac:dyDescent="0.25">
      <c r="E635" s="16"/>
      <c r="F635" s="17"/>
      <c r="G635" s="18"/>
      <c r="H635" s="18"/>
      <c r="I635" s="19"/>
      <c r="K635" s="35" t="e">
        <f t="shared" si="18"/>
        <v>#DIV/0!</v>
      </c>
      <c r="L635" s="35" t="e">
        <f t="shared" si="19"/>
        <v>#DIV/0!</v>
      </c>
    </row>
    <row r="636" spans="5:12" s="10" customFormat="1" x14ac:dyDescent="0.25">
      <c r="E636" s="16"/>
      <c r="F636" s="17"/>
      <c r="G636" s="31"/>
      <c r="H636" s="18"/>
      <c r="I636" s="19"/>
      <c r="K636" s="35" t="e">
        <f t="shared" si="18"/>
        <v>#DIV/0!</v>
      </c>
      <c r="L636" s="35" t="e">
        <f t="shared" si="19"/>
        <v>#DIV/0!</v>
      </c>
    </row>
    <row r="637" spans="5:12" s="10" customFormat="1" x14ac:dyDescent="0.25">
      <c r="E637" s="16"/>
      <c r="F637" s="17"/>
      <c r="G637" s="32"/>
      <c r="H637" s="18"/>
      <c r="I637" s="19"/>
      <c r="K637" s="35" t="e">
        <f t="shared" si="18"/>
        <v>#DIV/0!</v>
      </c>
      <c r="L637" s="35" t="e">
        <f t="shared" si="19"/>
        <v>#DIV/0!</v>
      </c>
    </row>
    <row r="638" spans="5:12" s="10" customFormat="1" x14ac:dyDescent="0.25">
      <c r="E638" s="16"/>
      <c r="F638" s="17"/>
      <c r="G638" s="32"/>
      <c r="H638" s="18"/>
      <c r="I638" s="19"/>
      <c r="K638" s="35" t="e">
        <f t="shared" si="18"/>
        <v>#DIV/0!</v>
      </c>
      <c r="L638" s="35" t="e">
        <f t="shared" si="19"/>
        <v>#DIV/0!</v>
      </c>
    </row>
    <row r="639" spans="5:12" s="10" customFormat="1" x14ac:dyDescent="0.25">
      <c r="E639" s="16"/>
      <c r="F639" s="17"/>
      <c r="G639" s="32"/>
      <c r="H639" s="18"/>
      <c r="I639" s="19"/>
      <c r="K639" s="35" t="e">
        <f t="shared" si="18"/>
        <v>#DIV/0!</v>
      </c>
      <c r="L639" s="35" t="e">
        <f t="shared" si="19"/>
        <v>#DIV/0!</v>
      </c>
    </row>
    <row r="640" spans="5:12" s="10" customFormat="1" x14ac:dyDescent="0.25">
      <c r="E640" s="16"/>
      <c r="F640" s="17"/>
      <c r="G640" s="18"/>
      <c r="H640" s="18"/>
      <c r="I640" s="19"/>
      <c r="K640" s="35" t="e">
        <f t="shared" si="18"/>
        <v>#DIV/0!</v>
      </c>
      <c r="L640" s="35" t="e">
        <f t="shared" si="19"/>
        <v>#DIV/0!</v>
      </c>
    </row>
    <row r="641" spans="5:12" s="10" customFormat="1" x14ac:dyDescent="0.25">
      <c r="E641" s="16"/>
      <c r="F641" s="17"/>
      <c r="G641" s="18"/>
      <c r="H641" s="18"/>
      <c r="I641" s="19"/>
      <c r="K641" s="35" t="e">
        <f t="shared" si="18"/>
        <v>#DIV/0!</v>
      </c>
      <c r="L641" s="35" t="e">
        <f t="shared" si="19"/>
        <v>#DIV/0!</v>
      </c>
    </row>
    <row r="642" spans="5:12" s="10" customFormat="1" x14ac:dyDescent="0.25">
      <c r="E642" s="16"/>
      <c r="F642" s="17"/>
      <c r="G642" s="18"/>
      <c r="H642" s="18"/>
      <c r="I642" s="19"/>
      <c r="K642" s="35" t="e">
        <f t="shared" ref="K642:K705" si="20">(H642+$B$3)^(1-$B$2)/(1-$B$2)</f>
        <v>#DIV/0!</v>
      </c>
      <c r="L642" s="35" t="e">
        <f t="shared" ref="L642:L705" si="21">(H642+J642+$B$3-$B$4)^(1-$B$2)/(1-$B$2)</f>
        <v>#DIV/0!</v>
      </c>
    </row>
    <row r="643" spans="5:12" s="10" customFormat="1" x14ac:dyDescent="0.25">
      <c r="E643" s="16"/>
      <c r="F643" s="17"/>
      <c r="G643" s="18"/>
      <c r="H643" s="18"/>
      <c r="I643" s="19"/>
      <c r="K643" s="35" t="e">
        <f t="shared" si="20"/>
        <v>#DIV/0!</v>
      </c>
      <c r="L643" s="35" t="e">
        <f t="shared" si="21"/>
        <v>#DIV/0!</v>
      </c>
    </row>
    <row r="644" spans="5:12" s="10" customFormat="1" x14ac:dyDescent="0.25">
      <c r="E644" s="16"/>
      <c r="F644" s="17"/>
      <c r="G644" s="18"/>
      <c r="H644" s="18"/>
      <c r="I644" s="19"/>
      <c r="K644" s="35" t="e">
        <f t="shared" si="20"/>
        <v>#DIV/0!</v>
      </c>
      <c r="L644" s="35" t="e">
        <f t="shared" si="21"/>
        <v>#DIV/0!</v>
      </c>
    </row>
    <row r="645" spans="5:12" s="10" customFormat="1" x14ac:dyDescent="0.25">
      <c r="E645" s="16"/>
      <c r="F645" s="17"/>
      <c r="G645" s="18"/>
      <c r="H645" s="18"/>
      <c r="I645" s="19"/>
      <c r="K645" s="35" t="e">
        <f t="shared" si="20"/>
        <v>#DIV/0!</v>
      </c>
      <c r="L645" s="35" t="e">
        <f t="shared" si="21"/>
        <v>#DIV/0!</v>
      </c>
    </row>
    <row r="646" spans="5:12" s="10" customFormat="1" x14ac:dyDescent="0.25">
      <c r="E646" s="16"/>
      <c r="F646" s="17"/>
      <c r="G646" s="18"/>
      <c r="H646" s="18"/>
      <c r="I646" s="19"/>
      <c r="K646" s="35" t="e">
        <f t="shared" si="20"/>
        <v>#DIV/0!</v>
      </c>
      <c r="L646" s="35" t="e">
        <f t="shared" si="21"/>
        <v>#DIV/0!</v>
      </c>
    </row>
    <row r="647" spans="5:12" s="10" customFormat="1" x14ac:dyDescent="0.25">
      <c r="E647" s="16"/>
      <c r="F647" s="17"/>
      <c r="G647" s="18"/>
      <c r="H647" s="18"/>
      <c r="I647" s="19"/>
      <c r="K647" s="35" t="e">
        <f t="shared" si="20"/>
        <v>#DIV/0!</v>
      </c>
      <c r="L647" s="35" t="e">
        <f t="shared" si="21"/>
        <v>#DIV/0!</v>
      </c>
    </row>
    <row r="648" spans="5:12" s="10" customFormat="1" x14ac:dyDescent="0.25">
      <c r="E648" s="16"/>
      <c r="F648" s="17"/>
      <c r="G648" s="18"/>
      <c r="H648" s="18"/>
      <c r="I648" s="19"/>
      <c r="K648" s="35" t="e">
        <f t="shared" si="20"/>
        <v>#DIV/0!</v>
      </c>
      <c r="L648" s="35" t="e">
        <f t="shared" si="21"/>
        <v>#DIV/0!</v>
      </c>
    </row>
    <row r="649" spans="5:12" s="10" customFormat="1" x14ac:dyDescent="0.25">
      <c r="E649" s="16"/>
      <c r="F649" s="17"/>
      <c r="G649" s="18"/>
      <c r="H649" s="18"/>
      <c r="I649" s="19"/>
      <c r="K649" s="35" t="e">
        <f t="shared" si="20"/>
        <v>#DIV/0!</v>
      </c>
      <c r="L649" s="35" t="e">
        <f t="shared" si="21"/>
        <v>#DIV/0!</v>
      </c>
    </row>
    <row r="650" spans="5:12" s="10" customFormat="1" x14ac:dyDescent="0.25">
      <c r="E650" s="16"/>
      <c r="F650" s="17"/>
      <c r="G650" s="18"/>
      <c r="H650" s="18"/>
      <c r="I650" s="19"/>
      <c r="K650" s="35" t="e">
        <f t="shared" si="20"/>
        <v>#DIV/0!</v>
      </c>
      <c r="L650" s="35" t="e">
        <f t="shared" si="21"/>
        <v>#DIV/0!</v>
      </c>
    </row>
    <row r="651" spans="5:12" s="10" customFormat="1" x14ac:dyDescent="0.25">
      <c r="E651" s="16"/>
      <c r="F651" s="17"/>
      <c r="G651" s="18"/>
      <c r="H651" s="18"/>
      <c r="I651" s="19"/>
      <c r="K651" s="35" t="e">
        <f t="shared" si="20"/>
        <v>#DIV/0!</v>
      </c>
      <c r="L651" s="35" t="e">
        <f t="shared" si="21"/>
        <v>#DIV/0!</v>
      </c>
    </row>
    <row r="652" spans="5:12" s="10" customFormat="1" x14ac:dyDescent="0.25">
      <c r="E652" s="16"/>
      <c r="F652" s="17"/>
      <c r="G652" s="18"/>
      <c r="H652" s="18"/>
      <c r="I652" s="19"/>
      <c r="K652" s="35" t="e">
        <f t="shared" si="20"/>
        <v>#DIV/0!</v>
      </c>
      <c r="L652" s="35" t="e">
        <f t="shared" si="21"/>
        <v>#DIV/0!</v>
      </c>
    </row>
    <row r="653" spans="5:12" s="10" customFormat="1" x14ac:dyDescent="0.25">
      <c r="E653" s="16"/>
      <c r="F653" s="17"/>
      <c r="G653" s="18"/>
      <c r="H653" s="18"/>
      <c r="I653" s="19"/>
      <c r="K653" s="35" t="e">
        <f t="shared" si="20"/>
        <v>#DIV/0!</v>
      </c>
      <c r="L653" s="35" t="e">
        <f t="shared" si="21"/>
        <v>#DIV/0!</v>
      </c>
    </row>
    <row r="654" spans="5:12" s="10" customFormat="1" x14ac:dyDescent="0.25">
      <c r="E654" s="16"/>
      <c r="F654" s="17"/>
      <c r="G654" s="18"/>
      <c r="H654" s="18"/>
      <c r="I654" s="19"/>
      <c r="K654" s="35" t="e">
        <f t="shared" si="20"/>
        <v>#DIV/0!</v>
      </c>
      <c r="L654" s="35" t="e">
        <f t="shared" si="21"/>
        <v>#DIV/0!</v>
      </c>
    </row>
    <row r="655" spans="5:12" s="10" customFormat="1" x14ac:dyDescent="0.25">
      <c r="E655" s="16"/>
      <c r="F655" s="17"/>
      <c r="G655" s="18"/>
      <c r="H655" s="18"/>
      <c r="I655" s="19"/>
      <c r="K655" s="35" t="e">
        <f t="shared" si="20"/>
        <v>#DIV/0!</v>
      </c>
      <c r="L655" s="35" t="e">
        <f t="shared" si="21"/>
        <v>#DIV/0!</v>
      </c>
    </row>
    <row r="656" spans="5:12" s="10" customFormat="1" x14ac:dyDescent="0.25">
      <c r="E656" s="16"/>
      <c r="F656" s="17"/>
      <c r="G656" s="18"/>
      <c r="H656" s="18"/>
      <c r="I656" s="19"/>
      <c r="K656" s="35" t="e">
        <f t="shared" si="20"/>
        <v>#DIV/0!</v>
      </c>
      <c r="L656" s="35" t="e">
        <f t="shared" si="21"/>
        <v>#DIV/0!</v>
      </c>
    </row>
    <row r="657" spans="5:12" s="10" customFormat="1" x14ac:dyDescent="0.25">
      <c r="E657" s="16"/>
      <c r="F657" s="17"/>
      <c r="G657" s="18"/>
      <c r="H657" s="18"/>
      <c r="I657" s="19"/>
      <c r="K657" s="35" t="e">
        <f t="shared" si="20"/>
        <v>#DIV/0!</v>
      </c>
      <c r="L657" s="35" t="e">
        <f t="shared" si="21"/>
        <v>#DIV/0!</v>
      </c>
    </row>
    <row r="658" spans="5:12" s="10" customFormat="1" x14ac:dyDescent="0.25">
      <c r="E658" s="16"/>
      <c r="F658" s="17"/>
      <c r="G658" s="18"/>
      <c r="H658" s="18"/>
      <c r="I658" s="19"/>
      <c r="K658" s="35" t="e">
        <f t="shared" si="20"/>
        <v>#DIV/0!</v>
      </c>
      <c r="L658" s="35" t="e">
        <f t="shared" si="21"/>
        <v>#DIV/0!</v>
      </c>
    </row>
    <row r="659" spans="5:12" s="10" customFormat="1" x14ac:dyDescent="0.25">
      <c r="E659" s="16"/>
      <c r="F659" s="17"/>
      <c r="G659" s="18"/>
      <c r="H659" s="18"/>
      <c r="I659" s="19"/>
      <c r="K659" s="35" t="e">
        <f t="shared" si="20"/>
        <v>#DIV/0!</v>
      </c>
      <c r="L659" s="35" t="e">
        <f t="shared" si="21"/>
        <v>#DIV/0!</v>
      </c>
    </row>
    <row r="660" spans="5:12" s="10" customFormat="1" x14ac:dyDescent="0.25">
      <c r="E660" s="16"/>
      <c r="F660" s="17"/>
      <c r="G660" s="18"/>
      <c r="H660" s="18"/>
      <c r="I660" s="19"/>
      <c r="K660" s="35" t="e">
        <f t="shared" si="20"/>
        <v>#DIV/0!</v>
      </c>
      <c r="L660" s="35" t="e">
        <f t="shared" si="21"/>
        <v>#DIV/0!</v>
      </c>
    </row>
    <row r="661" spans="5:12" s="10" customFormat="1" x14ac:dyDescent="0.25">
      <c r="E661" s="16"/>
      <c r="F661" s="17"/>
      <c r="G661" s="18"/>
      <c r="H661" s="18"/>
      <c r="I661" s="19"/>
      <c r="K661" s="35" t="e">
        <f t="shared" si="20"/>
        <v>#DIV/0!</v>
      </c>
      <c r="L661" s="35" t="e">
        <f t="shared" si="21"/>
        <v>#DIV/0!</v>
      </c>
    </row>
    <row r="662" spans="5:12" s="10" customFormat="1" x14ac:dyDescent="0.25">
      <c r="E662" s="16"/>
      <c r="F662" s="17"/>
      <c r="G662" s="18"/>
      <c r="H662" s="18"/>
      <c r="I662" s="19"/>
      <c r="K662" s="35" t="e">
        <f t="shared" si="20"/>
        <v>#DIV/0!</v>
      </c>
      <c r="L662" s="35" t="e">
        <f t="shared" si="21"/>
        <v>#DIV/0!</v>
      </c>
    </row>
    <row r="663" spans="5:12" s="10" customFormat="1" x14ac:dyDescent="0.25">
      <c r="E663" s="16"/>
      <c r="F663" s="17"/>
      <c r="G663" s="18"/>
      <c r="H663" s="18"/>
      <c r="I663" s="19"/>
      <c r="K663" s="35" t="e">
        <f t="shared" si="20"/>
        <v>#DIV/0!</v>
      </c>
      <c r="L663" s="35" t="e">
        <f t="shared" si="21"/>
        <v>#DIV/0!</v>
      </c>
    </row>
    <row r="664" spans="5:12" s="10" customFormat="1" x14ac:dyDescent="0.25">
      <c r="E664" s="16"/>
      <c r="F664" s="17"/>
      <c r="G664" s="18"/>
      <c r="H664" s="18"/>
      <c r="I664" s="19"/>
      <c r="K664" s="35" t="e">
        <f t="shared" si="20"/>
        <v>#DIV/0!</v>
      </c>
      <c r="L664" s="35" t="e">
        <f t="shared" si="21"/>
        <v>#DIV/0!</v>
      </c>
    </row>
    <row r="665" spans="5:12" s="10" customFormat="1" x14ac:dyDescent="0.25">
      <c r="E665" s="16"/>
      <c r="F665" s="17"/>
      <c r="G665" s="31"/>
      <c r="H665" s="18"/>
      <c r="I665" s="19"/>
      <c r="K665" s="35" t="e">
        <f t="shared" si="20"/>
        <v>#DIV/0!</v>
      </c>
      <c r="L665" s="35" t="e">
        <f t="shared" si="21"/>
        <v>#DIV/0!</v>
      </c>
    </row>
    <row r="666" spans="5:12" s="10" customFormat="1" x14ac:dyDescent="0.25">
      <c r="E666" s="16"/>
      <c r="F666" s="17"/>
      <c r="G666" s="32"/>
      <c r="H666" s="18"/>
      <c r="I666" s="19"/>
      <c r="K666" s="35" t="e">
        <f t="shared" si="20"/>
        <v>#DIV/0!</v>
      </c>
      <c r="L666" s="35" t="e">
        <f t="shared" si="21"/>
        <v>#DIV/0!</v>
      </c>
    </row>
    <row r="667" spans="5:12" s="10" customFormat="1" x14ac:dyDescent="0.25">
      <c r="E667" s="16"/>
      <c r="F667" s="17"/>
      <c r="G667" s="32"/>
      <c r="H667" s="18"/>
      <c r="I667" s="19"/>
      <c r="K667" s="35" t="e">
        <f t="shared" si="20"/>
        <v>#DIV/0!</v>
      </c>
      <c r="L667" s="35" t="e">
        <f t="shared" si="21"/>
        <v>#DIV/0!</v>
      </c>
    </row>
    <row r="668" spans="5:12" s="10" customFormat="1" x14ac:dyDescent="0.25">
      <c r="E668" s="16"/>
      <c r="F668" s="17"/>
      <c r="G668" s="32"/>
      <c r="H668" s="18"/>
      <c r="I668" s="19"/>
      <c r="K668" s="35" t="e">
        <f t="shared" si="20"/>
        <v>#DIV/0!</v>
      </c>
      <c r="L668" s="35" t="e">
        <f t="shared" si="21"/>
        <v>#DIV/0!</v>
      </c>
    </row>
    <row r="669" spans="5:12" s="10" customFormat="1" x14ac:dyDescent="0.25">
      <c r="E669" s="16"/>
      <c r="F669" s="17"/>
      <c r="G669" s="18"/>
      <c r="H669" s="18"/>
      <c r="I669" s="19"/>
      <c r="K669" s="35" t="e">
        <f t="shared" si="20"/>
        <v>#DIV/0!</v>
      </c>
      <c r="L669" s="35" t="e">
        <f t="shared" si="21"/>
        <v>#DIV/0!</v>
      </c>
    </row>
    <row r="670" spans="5:12" s="10" customFormat="1" x14ac:dyDescent="0.25">
      <c r="E670" s="16"/>
      <c r="F670" s="17"/>
      <c r="G670" s="18"/>
      <c r="H670" s="18"/>
      <c r="I670" s="19"/>
      <c r="K670" s="35" t="e">
        <f t="shared" si="20"/>
        <v>#DIV/0!</v>
      </c>
      <c r="L670" s="35" t="e">
        <f t="shared" si="21"/>
        <v>#DIV/0!</v>
      </c>
    </row>
    <row r="671" spans="5:12" s="10" customFormat="1" x14ac:dyDescent="0.25">
      <c r="E671" s="16"/>
      <c r="F671" s="17"/>
      <c r="G671" s="18"/>
      <c r="H671" s="18"/>
      <c r="I671" s="19"/>
      <c r="K671" s="35" t="e">
        <f t="shared" si="20"/>
        <v>#DIV/0!</v>
      </c>
      <c r="L671" s="35" t="e">
        <f t="shared" si="21"/>
        <v>#DIV/0!</v>
      </c>
    </row>
    <row r="672" spans="5:12" s="10" customFormat="1" x14ac:dyDescent="0.25">
      <c r="E672" s="16"/>
      <c r="F672" s="17"/>
      <c r="G672" s="18"/>
      <c r="H672" s="18"/>
      <c r="I672" s="19"/>
      <c r="K672" s="35" t="e">
        <f t="shared" si="20"/>
        <v>#DIV/0!</v>
      </c>
      <c r="L672" s="35" t="e">
        <f t="shared" si="21"/>
        <v>#DIV/0!</v>
      </c>
    </row>
    <row r="673" spans="5:12" s="10" customFormat="1" x14ac:dyDescent="0.25">
      <c r="E673" s="16"/>
      <c r="F673" s="17"/>
      <c r="G673" s="18"/>
      <c r="H673" s="18"/>
      <c r="I673" s="19"/>
      <c r="K673" s="35" t="e">
        <f t="shared" si="20"/>
        <v>#DIV/0!</v>
      </c>
      <c r="L673" s="35" t="e">
        <f t="shared" si="21"/>
        <v>#DIV/0!</v>
      </c>
    </row>
    <row r="674" spans="5:12" s="10" customFormat="1" x14ac:dyDescent="0.25">
      <c r="E674" s="16"/>
      <c r="F674" s="17"/>
      <c r="G674" s="18"/>
      <c r="H674" s="18"/>
      <c r="I674" s="19"/>
      <c r="K674" s="35" t="e">
        <f t="shared" si="20"/>
        <v>#DIV/0!</v>
      </c>
      <c r="L674" s="35" t="e">
        <f t="shared" si="21"/>
        <v>#DIV/0!</v>
      </c>
    </row>
    <row r="675" spans="5:12" s="10" customFormat="1" x14ac:dyDescent="0.25">
      <c r="E675" s="16"/>
      <c r="F675" s="17"/>
      <c r="G675" s="18"/>
      <c r="H675" s="18"/>
      <c r="I675" s="19"/>
      <c r="K675" s="35" t="e">
        <f t="shared" si="20"/>
        <v>#DIV/0!</v>
      </c>
      <c r="L675" s="35" t="e">
        <f t="shared" si="21"/>
        <v>#DIV/0!</v>
      </c>
    </row>
    <row r="676" spans="5:12" s="10" customFormat="1" x14ac:dyDescent="0.25">
      <c r="E676" s="16"/>
      <c r="F676" s="17"/>
      <c r="G676" s="18"/>
      <c r="H676" s="18"/>
      <c r="I676" s="19"/>
      <c r="K676" s="35" t="e">
        <f t="shared" si="20"/>
        <v>#DIV/0!</v>
      </c>
      <c r="L676" s="35" t="e">
        <f t="shared" si="21"/>
        <v>#DIV/0!</v>
      </c>
    </row>
    <row r="677" spans="5:12" s="10" customFormat="1" x14ac:dyDescent="0.25">
      <c r="E677" s="16"/>
      <c r="F677" s="17"/>
      <c r="G677" s="18"/>
      <c r="H677" s="18"/>
      <c r="I677" s="19"/>
      <c r="K677" s="35" t="e">
        <f t="shared" si="20"/>
        <v>#DIV/0!</v>
      </c>
      <c r="L677" s="35" t="e">
        <f t="shared" si="21"/>
        <v>#DIV/0!</v>
      </c>
    </row>
    <row r="678" spans="5:12" s="10" customFormat="1" x14ac:dyDescent="0.25">
      <c r="E678" s="16"/>
      <c r="F678" s="17"/>
      <c r="G678" s="18"/>
      <c r="H678" s="18"/>
      <c r="I678" s="19"/>
      <c r="K678" s="35" t="e">
        <f t="shared" si="20"/>
        <v>#DIV/0!</v>
      </c>
      <c r="L678" s="35" t="e">
        <f t="shared" si="21"/>
        <v>#DIV/0!</v>
      </c>
    </row>
    <row r="679" spans="5:12" s="10" customFormat="1" x14ac:dyDescent="0.25">
      <c r="E679" s="16"/>
      <c r="F679" s="17"/>
      <c r="G679" s="18"/>
      <c r="H679" s="18"/>
      <c r="I679" s="19"/>
      <c r="K679" s="35" t="e">
        <f t="shared" si="20"/>
        <v>#DIV/0!</v>
      </c>
      <c r="L679" s="35" t="e">
        <f t="shared" si="21"/>
        <v>#DIV/0!</v>
      </c>
    </row>
    <row r="680" spans="5:12" s="10" customFormat="1" x14ac:dyDescent="0.25">
      <c r="E680" s="16"/>
      <c r="F680" s="17"/>
      <c r="G680" s="18"/>
      <c r="H680" s="18"/>
      <c r="I680" s="19"/>
      <c r="K680" s="35" t="e">
        <f t="shared" si="20"/>
        <v>#DIV/0!</v>
      </c>
      <c r="L680" s="35" t="e">
        <f t="shared" si="21"/>
        <v>#DIV/0!</v>
      </c>
    </row>
    <row r="681" spans="5:12" s="10" customFormat="1" x14ac:dyDescent="0.25">
      <c r="E681" s="16"/>
      <c r="F681" s="17"/>
      <c r="G681" s="18"/>
      <c r="H681" s="18"/>
      <c r="I681" s="19"/>
      <c r="K681" s="35" t="e">
        <f t="shared" si="20"/>
        <v>#DIV/0!</v>
      </c>
      <c r="L681" s="35" t="e">
        <f t="shared" si="21"/>
        <v>#DIV/0!</v>
      </c>
    </row>
    <row r="682" spans="5:12" s="10" customFormat="1" x14ac:dyDescent="0.25">
      <c r="E682" s="16"/>
      <c r="F682" s="17"/>
      <c r="G682" s="18"/>
      <c r="H682" s="18"/>
      <c r="I682" s="19"/>
      <c r="K682" s="35" t="e">
        <f t="shared" si="20"/>
        <v>#DIV/0!</v>
      </c>
      <c r="L682" s="35" t="e">
        <f t="shared" si="21"/>
        <v>#DIV/0!</v>
      </c>
    </row>
    <row r="683" spans="5:12" s="10" customFormat="1" x14ac:dyDescent="0.25">
      <c r="E683" s="16"/>
      <c r="F683" s="17"/>
      <c r="G683" s="18"/>
      <c r="H683" s="18"/>
      <c r="I683" s="19"/>
      <c r="K683" s="35" t="e">
        <f t="shared" si="20"/>
        <v>#DIV/0!</v>
      </c>
      <c r="L683" s="35" t="e">
        <f t="shared" si="21"/>
        <v>#DIV/0!</v>
      </c>
    </row>
    <row r="684" spans="5:12" s="10" customFormat="1" x14ac:dyDescent="0.25">
      <c r="E684" s="16"/>
      <c r="F684" s="17"/>
      <c r="G684" s="18"/>
      <c r="H684" s="18"/>
      <c r="I684" s="19"/>
      <c r="K684" s="35" t="e">
        <f t="shared" si="20"/>
        <v>#DIV/0!</v>
      </c>
      <c r="L684" s="35" t="e">
        <f t="shared" si="21"/>
        <v>#DIV/0!</v>
      </c>
    </row>
    <row r="685" spans="5:12" s="10" customFormat="1" x14ac:dyDescent="0.25">
      <c r="E685" s="16"/>
      <c r="F685" s="17"/>
      <c r="G685" s="18"/>
      <c r="H685" s="18"/>
      <c r="I685" s="19"/>
      <c r="K685" s="35" t="e">
        <f t="shared" si="20"/>
        <v>#DIV/0!</v>
      </c>
      <c r="L685" s="35" t="e">
        <f t="shared" si="21"/>
        <v>#DIV/0!</v>
      </c>
    </row>
    <row r="686" spans="5:12" s="10" customFormat="1" x14ac:dyDescent="0.25">
      <c r="E686" s="16"/>
      <c r="F686" s="17"/>
      <c r="G686" s="18"/>
      <c r="H686" s="18"/>
      <c r="I686" s="19"/>
      <c r="K686" s="35" t="e">
        <f t="shared" si="20"/>
        <v>#DIV/0!</v>
      </c>
      <c r="L686" s="35" t="e">
        <f t="shared" si="21"/>
        <v>#DIV/0!</v>
      </c>
    </row>
    <row r="687" spans="5:12" s="10" customFormat="1" x14ac:dyDescent="0.25">
      <c r="E687" s="16"/>
      <c r="F687" s="17"/>
      <c r="G687" s="18"/>
      <c r="H687" s="18"/>
      <c r="I687" s="19"/>
      <c r="K687" s="35" t="e">
        <f t="shared" si="20"/>
        <v>#DIV/0!</v>
      </c>
      <c r="L687" s="35" t="e">
        <f t="shared" si="21"/>
        <v>#DIV/0!</v>
      </c>
    </row>
    <row r="688" spans="5:12" s="10" customFormat="1" x14ac:dyDescent="0.25">
      <c r="E688" s="16"/>
      <c r="F688" s="17"/>
      <c r="G688" s="18"/>
      <c r="H688" s="18"/>
      <c r="I688" s="19"/>
      <c r="K688" s="35" t="e">
        <f t="shared" si="20"/>
        <v>#DIV/0!</v>
      </c>
      <c r="L688" s="35" t="e">
        <f t="shared" si="21"/>
        <v>#DIV/0!</v>
      </c>
    </row>
    <row r="689" spans="5:12" s="10" customFormat="1" x14ac:dyDescent="0.25">
      <c r="E689" s="16"/>
      <c r="F689" s="17"/>
      <c r="G689" s="18"/>
      <c r="H689" s="18"/>
      <c r="I689" s="19"/>
      <c r="K689" s="35" t="e">
        <f t="shared" si="20"/>
        <v>#DIV/0!</v>
      </c>
      <c r="L689" s="35" t="e">
        <f t="shared" si="21"/>
        <v>#DIV/0!</v>
      </c>
    </row>
    <row r="690" spans="5:12" s="10" customFormat="1" x14ac:dyDescent="0.25">
      <c r="E690" s="16"/>
      <c r="F690" s="17"/>
      <c r="G690" s="18"/>
      <c r="H690" s="18"/>
      <c r="I690" s="19"/>
      <c r="K690" s="35" t="e">
        <f t="shared" si="20"/>
        <v>#DIV/0!</v>
      </c>
      <c r="L690" s="35" t="e">
        <f t="shared" si="21"/>
        <v>#DIV/0!</v>
      </c>
    </row>
    <row r="691" spans="5:12" s="10" customFormat="1" x14ac:dyDescent="0.25">
      <c r="E691" s="16"/>
      <c r="F691" s="17"/>
      <c r="G691" s="18"/>
      <c r="H691" s="18"/>
      <c r="I691" s="19"/>
      <c r="K691" s="35" t="e">
        <f t="shared" si="20"/>
        <v>#DIV/0!</v>
      </c>
      <c r="L691" s="35" t="e">
        <f t="shared" si="21"/>
        <v>#DIV/0!</v>
      </c>
    </row>
    <row r="692" spans="5:12" s="10" customFormat="1" x14ac:dyDescent="0.25">
      <c r="E692" s="16"/>
      <c r="F692" s="17"/>
      <c r="G692" s="18"/>
      <c r="H692" s="18"/>
      <c r="I692" s="19"/>
      <c r="K692" s="35" t="e">
        <f t="shared" si="20"/>
        <v>#DIV/0!</v>
      </c>
      <c r="L692" s="35" t="e">
        <f t="shared" si="21"/>
        <v>#DIV/0!</v>
      </c>
    </row>
    <row r="693" spans="5:12" s="10" customFormat="1" x14ac:dyDescent="0.25">
      <c r="E693" s="16"/>
      <c r="F693" s="17"/>
      <c r="G693" s="18"/>
      <c r="H693" s="18"/>
      <c r="I693" s="19"/>
      <c r="K693" s="35" t="e">
        <f t="shared" si="20"/>
        <v>#DIV/0!</v>
      </c>
      <c r="L693" s="35" t="e">
        <f t="shared" si="21"/>
        <v>#DIV/0!</v>
      </c>
    </row>
    <row r="694" spans="5:12" s="10" customFormat="1" x14ac:dyDescent="0.25">
      <c r="E694" s="16"/>
      <c r="F694" s="17"/>
      <c r="G694" s="31"/>
      <c r="H694" s="18"/>
      <c r="I694" s="19"/>
      <c r="K694" s="35" t="e">
        <f t="shared" si="20"/>
        <v>#DIV/0!</v>
      </c>
      <c r="L694" s="35" t="e">
        <f t="shared" si="21"/>
        <v>#DIV/0!</v>
      </c>
    </row>
    <row r="695" spans="5:12" s="10" customFormat="1" x14ac:dyDescent="0.25">
      <c r="E695" s="16"/>
      <c r="F695" s="17"/>
      <c r="G695" s="32"/>
      <c r="H695" s="18"/>
      <c r="I695" s="19"/>
      <c r="K695" s="35" t="e">
        <f t="shared" si="20"/>
        <v>#DIV/0!</v>
      </c>
      <c r="L695" s="35" t="e">
        <f t="shared" si="21"/>
        <v>#DIV/0!</v>
      </c>
    </row>
    <row r="696" spans="5:12" s="10" customFormat="1" x14ac:dyDescent="0.25">
      <c r="E696" s="16"/>
      <c r="F696" s="17"/>
      <c r="G696" s="32"/>
      <c r="H696" s="18"/>
      <c r="I696" s="19"/>
      <c r="K696" s="35" t="e">
        <f t="shared" si="20"/>
        <v>#DIV/0!</v>
      </c>
      <c r="L696" s="35" t="e">
        <f t="shared" si="21"/>
        <v>#DIV/0!</v>
      </c>
    </row>
    <row r="697" spans="5:12" s="10" customFormat="1" x14ac:dyDescent="0.25">
      <c r="E697" s="16"/>
      <c r="F697" s="17"/>
      <c r="G697" s="32"/>
      <c r="H697" s="18"/>
      <c r="I697" s="19"/>
      <c r="K697" s="35" t="e">
        <f t="shared" si="20"/>
        <v>#DIV/0!</v>
      </c>
      <c r="L697" s="35" t="e">
        <f t="shared" si="21"/>
        <v>#DIV/0!</v>
      </c>
    </row>
    <row r="698" spans="5:12" s="10" customFormat="1" x14ac:dyDescent="0.25">
      <c r="E698" s="16"/>
      <c r="F698" s="17"/>
      <c r="G698" s="18"/>
      <c r="H698" s="18"/>
      <c r="I698" s="19"/>
      <c r="K698" s="35" t="e">
        <f t="shared" si="20"/>
        <v>#DIV/0!</v>
      </c>
      <c r="L698" s="35" t="e">
        <f t="shared" si="21"/>
        <v>#DIV/0!</v>
      </c>
    </row>
    <row r="699" spans="5:12" s="10" customFormat="1" x14ac:dyDescent="0.25">
      <c r="E699" s="16"/>
      <c r="F699" s="17"/>
      <c r="G699" s="18"/>
      <c r="H699" s="18"/>
      <c r="I699" s="19"/>
      <c r="K699" s="35" t="e">
        <f t="shared" si="20"/>
        <v>#DIV/0!</v>
      </c>
      <c r="L699" s="35" t="e">
        <f t="shared" si="21"/>
        <v>#DIV/0!</v>
      </c>
    </row>
    <row r="700" spans="5:12" s="10" customFormat="1" x14ac:dyDescent="0.25">
      <c r="E700" s="16"/>
      <c r="F700" s="17"/>
      <c r="G700" s="18"/>
      <c r="H700" s="18"/>
      <c r="I700" s="19"/>
      <c r="K700" s="35" t="e">
        <f t="shared" si="20"/>
        <v>#DIV/0!</v>
      </c>
      <c r="L700" s="35" t="e">
        <f t="shared" si="21"/>
        <v>#DIV/0!</v>
      </c>
    </row>
    <row r="701" spans="5:12" s="10" customFormat="1" x14ac:dyDescent="0.25">
      <c r="E701" s="16"/>
      <c r="F701" s="17"/>
      <c r="G701" s="18"/>
      <c r="H701" s="18"/>
      <c r="I701" s="19"/>
      <c r="K701" s="35" t="e">
        <f t="shared" si="20"/>
        <v>#DIV/0!</v>
      </c>
      <c r="L701" s="35" t="e">
        <f t="shared" si="21"/>
        <v>#DIV/0!</v>
      </c>
    </row>
    <row r="702" spans="5:12" s="10" customFormat="1" x14ac:dyDescent="0.25">
      <c r="E702" s="16"/>
      <c r="F702" s="17"/>
      <c r="G702" s="18"/>
      <c r="H702" s="18"/>
      <c r="I702" s="19"/>
      <c r="K702" s="35" t="e">
        <f t="shared" si="20"/>
        <v>#DIV/0!</v>
      </c>
      <c r="L702" s="35" t="e">
        <f t="shared" si="21"/>
        <v>#DIV/0!</v>
      </c>
    </row>
    <row r="703" spans="5:12" s="10" customFormat="1" x14ac:dyDescent="0.25">
      <c r="E703" s="16"/>
      <c r="F703" s="17"/>
      <c r="G703" s="18"/>
      <c r="H703" s="18"/>
      <c r="I703" s="19"/>
      <c r="K703" s="35" t="e">
        <f t="shared" si="20"/>
        <v>#DIV/0!</v>
      </c>
      <c r="L703" s="35" t="e">
        <f t="shared" si="21"/>
        <v>#DIV/0!</v>
      </c>
    </row>
    <row r="704" spans="5:12" s="10" customFormat="1" x14ac:dyDescent="0.25">
      <c r="E704" s="16"/>
      <c r="F704" s="17"/>
      <c r="G704" s="18"/>
      <c r="H704" s="18"/>
      <c r="I704" s="19"/>
      <c r="K704" s="35" t="e">
        <f t="shared" si="20"/>
        <v>#DIV/0!</v>
      </c>
      <c r="L704" s="35" t="e">
        <f t="shared" si="21"/>
        <v>#DIV/0!</v>
      </c>
    </row>
    <row r="705" spans="5:12" s="10" customFormat="1" x14ac:dyDescent="0.25">
      <c r="E705" s="16"/>
      <c r="F705" s="17"/>
      <c r="G705" s="18"/>
      <c r="H705" s="18"/>
      <c r="I705" s="19"/>
      <c r="K705" s="35" t="e">
        <f t="shared" si="20"/>
        <v>#DIV/0!</v>
      </c>
      <c r="L705" s="35" t="e">
        <f t="shared" si="21"/>
        <v>#DIV/0!</v>
      </c>
    </row>
    <row r="706" spans="5:12" s="10" customFormat="1" x14ac:dyDescent="0.25">
      <c r="E706" s="16"/>
      <c r="F706" s="17"/>
      <c r="G706" s="18"/>
      <c r="H706" s="18"/>
      <c r="I706" s="19"/>
      <c r="K706" s="35" t="e">
        <f t="shared" ref="K706:K769" si="22">(H706+$B$3)^(1-$B$2)/(1-$B$2)</f>
        <v>#DIV/0!</v>
      </c>
      <c r="L706" s="35" t="e">
        <f t="shared" ref="L706:L769" si="23">(H706+J706+$B$3-$B$4)^(1-$B$2)/(1-$B$2)</f>
        <v>#DIV/0!</v>
      </c>
    </row>
    <row r="707" spans="5:12" s="10" customFormat="1" x14ac:dyDescent="0.25">
      <c r="E707" s="16"/>
      <c r="F707" s="17"/>
      <c r="G707" s="18"/>
      <c r="H707" s="18"/>
      <c r="I707" s="19"/>
      <c r="K707" s="35" t="e">
        <f t="shared" si="22"/>
        <v>#DIV/0!</v>
      </c>
      <c r="L707" s="35" t="e">
        <f t="shared" si="23"/>
        <v>#DIV/0!</v>
      </c>
    </row>
    <row r="708" spans="5:12" s="10" customFormat="1" x14ac:dyDescent="0.25">
      <c r="E708" s="16"/>
      <c r="F708" s="17"/>
      <c r="G708" s="18"/>
      <c r="H708" s="18"/>
      <c r="I708" s="19"/>
      <c r="K708" s="35" t="e">
        <f t="shared" si="22"/>
        <v>#DIV/0!</v>
      </c>
      <c r="L708" s="35" t="e">
        <f t="shared" si="23"/>
        <v>#DIV/0!</v>
      </c>
    </row>
    <row r="709" spans="5:12" s="10" customFormat="1" x14ac:dyDescent="0.25">
      <c r="E709" s="16"/>
      <c r="F709" s="17"/>
      <c r="G709" s="18"/>
      <c r="H709" s="18"/>
      <c r="I709" s="19"/>
      <c r="K709" s="35" t="e">
        <f t="shared" si="22"/>
        <v>#DIV/0!</v>
      </c>
      <c r="L709" s="35" t="e">
        <f t="shared" si="23"/>
        <v>#DIV/0!</v>
      </c>
    </row>
    <row r="710" spans="5:12" s="10" customFormat="1" x14ac:dyDescent="0.25">
      <c r="E710" s="16"/>
      <c r="F710" s="17"/>
      <c r="G710" s="18"/>
      <c r="H710" s="18"/>
      <c r="I710" s="19"/>
      <c r="K710" s="35" t="e">
        <f t="shared" si="22"/>
        <v>#DIV/0!</v>
      </c>
      <c r="L710" s="35" t="e">
        <f t="shared" si="23"/>
        <v>#DIV/0!</v>
      </c>
    </row>
    <row r="711" spans="5:12" s="10" customFormat="1" x14ac:dyDescent="0.25">
      <c r="E711" s="16"/>
      <c r="F711" s="17"/>
      <c r="G711" s="18"/>
      <c r="H711" s="18"/>
      <c r="I711" s="19"/>
      <c r="K711" s="35" t="e">
        <f t="shared" si="22"/>
        <v>#DIV/0!</v>
      </c>
      <c r="L711" s="35" t="e">
        <f t="shared" si="23"/>
        <v>#DIV/0!</v>
      </c>
    </row>
    <row r="712" spans="5:12" s="10" customFormat="1" x14ac:dyDescent="0.25">
      <c r="E712" s="16"/>
      <c r="F712" s="17"/>
      <c r="G712" s="18"/>
      <c r="H712" s="18"/>
      <c r="I712" s="19"/>
      <c r="K712" s="35" t="e">
        <f t="shared" si="22"/>
        <v>#DIV/0!</v>
      </c>
      <c r="L712" s="35" t="e">
        <f t="shared" si="23"/>
        <v>#DIV/0!</v>
      </c>
    </row>
    <row r="713" spans="5:12" s="10" customFormat="1" x14ac:dyDescent="0.25">
      <c r="E713" s="16"/>
      <c r="F713" s="17"/>
      <c r="G713" s="18"/>
      <c r="H713" s="18"/>
      <c r="I713" s="19"/>
      <c r="K713" s="35" t="e">
        <f t="shared" si="22"/>
        <v>#DIV/0!</v>
      </c>
      <c r="L713" s="35" t="e">
        <f t="shared" si="23"/>
        <v>#DIV/0!</v>
      </c>
    </row>
    <row r="714" spans="5:12" s="10" customFormat="1" x14ac:dyDescent="0.25">
      <c r="E714" s="16"/>
      <c r="F714" s="17"/>
      <c r="G714" s="18"/>
      <c r="H714" s="18"/>
      <c r="I714" s="19"/>
      <c r="K714" s="35" t="e">
        <f t="shared" si="22"/>
        <v>#DIV/0!</v>
      </c>
      <c r="L714" s="35" t="e">
        <f t="shared" si="23"/>
        <v>#DIV/0!</v>
      </c>
    </row>
    <row r="715" spans="5:12" s="10" customFormat="1" x14ac:dyDescent="0.25">
      <c r="E715" s="16"/>
      <c r="F715" s="17"/>
      <c r="G715" s="18"/>
      <c r="H715" s="18"/>
      <c r="I715" s="19"/>
      <c r="K715" s="35" t="e">
        <f t="shared" si="22"/>
        <v>#DIV/0!</v>
      </c>
      <c r="L715" s="35" t="e">
        <f t="shared" si="23"/>
        <v>#DIV/0!</v>
      </c>
    </row>
    <row r="716" spans="5:12" s="10" customFormat="1" x14ac:dyDescent="0.25">
      <c r="E716" s="16"/>
      <c r="F716" s="17"/>
      <c r="G716" s="18"/>
      <c r="H716" s="18"/>
      <c r="I716" s="19"/>
      <c r="K716" s="35" t="e">
        <f t="shared" si="22"/>
        <v>#DIV/0!</v>
      </c>
      <c r="L716" s="35" t="e">
        <f t="shared" si="23"/>
        <v>#DIV/0!</v>
      </c>
    </row>
    <row r="717" spans="5:12" s="10" customFormat="1" x14ac:dyDescent="0.25">
      <c r="E717" s="16"/>
      <c r="F717" s="17"/>
      <c r="G717" s="18"/>
      <c r="H717" s="18"/>
      <c r="I717" s="19"/>
      <c r="K717" s="35" t="e">
        <f t="shared" si="22"/>
        <v>#DIV/0!</v>
      </c>
      <c r="L717" s="35" t="e">
        <f t="shared" si="23"/>
        <v>#DIV/0!</v>
      </c>
    </row>
    <row r="718" spans="5:12" s="10" customFormat="1" x14ac:dyDescent="0.25">
      <c r="E718" s="16"/>
      <c r="F718" s="17"/>
      <c r="G718" s="18"/>
      <c r="H718" s="18"/>
      <c r="I718" s="19"/>
      <c r="K718" s="35" t="e">
        <f t="shared" si="22"/>
        <v>#DIV/0!</v>
      </c>
      <c r="L718" s="35" t="e">
        <f t="shared" si="23"/>
        <v>#DIV/0!</v>
      </c>
    </row>
    <row r="719" spans="5:12" s="10" customFormat="1" x14ac:dyDescent="0.25">
      <c r="E719" s="16"/>
      <c r="F719" s="17"/>
      <c r="G719" s="18"/>
      <c r="H719" s="18"/>
      <c r="I719" s="19"/>
      <c r="K719" s="35" t="e">
        <f t="shared" si="22"/>
        <v>#DIV/0!</v>
      </c>
      <c r="L719" s="35" t="e">
        <f t="shared" si="23"/>
        <v>#DIV/0!</v>
      </c>
    </row>
    <row r="720" spans="5:12" s="10" customFormat="1" x14ac:dyDescent="0.25">
      <c r="E720" s="16"/>
      <c r="F720" s="17"/>
      <c r="G720" s="18"/>
      <c r="H720" s="18"/>
      <c r="I720" s="19"/>
      <c r="K720" s="35" t="e">
        <f t="shared" si="22"/>
        <v>#DIV/0!</v>
      </c>
      <c r="L720" s="35" t="e">
        <f t="shared" si="23"/>
        <v>#DIV/0!</v>
      </c>
    </row>
    <row r="721" spans="5:12" s="10" customFormat="1" x14ac:dyDescent="0.25">
      <c r="E721" s="16"/>
      <c r="F721" s="17"/>
      <c r="G721" s="18"/>
      <c r="H721" s="18"/>
      <c r="I721" s="19"/>
      <c r="K721" s="35" t="e">
        <f t="shared" si="22"/>
        <v>#DIV/0!</v>
      </c>
      <c r="L721" s="35" t="e">
        <f t="shared" si="23"/>
        <v>#DIV/0!</v>
      </c>
    </row>
    <row r="722" spans="5:12" s="10" customFormat="1" x14ac:dyDescent="0.25">
      <c r="E722" s="16"/>
      <c r="F722" s="17"/>
      <c r="G722" s="18"/>
      <c r="H722" s="18"/>
      <c r="I722" s="19"/>
      <c r="K722" s="35" t="e">
        <f t="shared" si="22"/>
        <v>#DIV/0!</v>
      </c>
      <c r="L722" s="35" t="e">
        <f t="shared" si="23"/>
        <v>#DIV/0!</v>
      </c>
    </row>
    <row r="723" spans="5:12" s="10" customFormat="1" x14ac:dyDescent="0.25">
      <c r="E723" s="16"/>
      <c r="F723" s="17"/>
      <c r="G723" s="31"/>
      <c r="H723" s="18"/>
      <c r="I723" s="19"/>
      <c r="K723" s="35" t="e">
        <f t="shared" si="22"/>
        <v>#DIV/0!</v>
      </c>
      <c r="L723" s="35" t="e">
        <f t="shared" si="23"/>
        <v>#DIV/0!</v>
      </c>
    </row>
    <row r="724" spans="5:12" s="10" customFormat="1" x14ac:dyDescent="0.25">
      <c r="E724" s="16"/>
      <c r="F724" s="17"/>
      <c r="G724" s="32"/>
      <c r="H724" s="18"/>
      <c r="I724" s="19"/>
      <c r="K724" s="35" t="e">
        <f t="shared" si="22"/>
        <v>#DIV/0!</v>
      </c>
      <c r="L724" s="35" t="e">
        <f t="shared" si="23"/>
        <v>#DIV/0!</v>
      </c>
    </row>
    <row r="725" spans="5:12" s="10" customFormat="1" x14ac:dyDescent="0.25">
      <c r="E725" s="16"/>
      <c r="F725" s="17"/>
      <c r="G725" s="32"/>
      <c r="H725" s="18"/>
      <c r="I725" s="19"/>
      <c r="K725" s="35" t="e">
        <f t="shared" si="22"/>
        <v>#DIV/0!</v>
      </c>
      <c r="L725" s="35" t="e">
        <f t="shared" si="23"/>
        <v>#DIV/0!</v>
      </c>
    </row>
    <row r="726" spans="5:12" s="10" customFormat="1" x14ac:dyDescent="0.25">
      <c r="E726" s="16"/>
      <c r="F726" s="17"/>
      <c r="G726" s="32"/>
      <c r="H726" s="18"/>
      <c r="I726" s="19"/>
      <c r="K726" s="35" t="e">
        <f t="shared" si="22"/>
        <v>#DIV/0!</v>
      </c>
      <c r="L726" s="35" t="e">
        <f t="shared" si="23"/>
        <v>#DIV/0!</v>
      </c>
    </row>
    <row r="727" spans="5:12" s="10" customFormat="1" x14ac:dyDescent="0.25">
      <c r="E727" s="16"/>
      <c r="F727" s="17"/>
      <c r="G727" s="18"/>
      <c r="H727" s="18"/>
      <c r="I727" s="19"/>
      <c r="K727" s="35" t="e">
        <f t="shared" si="22"/>
        <v>#DIV/0!</v>
      </c>
      <c r="L727" s="35" t="e">
        <f t="shared" si="23"/>
        <v>#DIV/0!</v>
      </c>
    </row>
    <row r="728" spans="5:12" s="10" customFormat="1" x14ac:dyDescent="0.25">
      <c r="E728" s="16"/>
      <c r="F728" s="17"/>
      <c r="G728" s="18"/>
      <c r="H728" s="18"/>
      <c r="I728" s="19"/>
      <c r="K728" s="35" t="e">
        <f t="shared" si="22"/>
        <v>#DIV/0!</v>
      </c>
      <c r="L728" s="35" t="e">
        <f t="shared" si="23"/>
        <v>#DIV/0!</v>
      </c>
    </row>
    <row r="729" spans="5:12" s="10" customFormat="1" x14ac:dyDescent="0.25">
      <c r="E729" s="16"/>
      <c r="F729" s="17"/>
      <c r="G729" s="18"/>
      <c r="H729" s="18"/>
      <c r="I729" s="19"/>
      <c r="K729" s="35" t="e">
        <f t="shared" si="22"/>
        <v>#DIV/0!</v>
      </c>
      <c r="L729" s="35" t="e">
        <f t="shared" si="23"/>
        <v>#DIV/0!</v>
      </c>
    </row>
    <row r="730" spans="5:12" s="10" customFormat="1" x14ac:dyDescent="0.25">
      <c r="E730" s="16"/>
      <c r="F730" s="17"/>
      <c r="G730" s="18"/>
      <c r="H730" s="18"/>
      <c r="I730" s="19"/>
      <c r="K730" s="35" t="e">
        <f t="shared" si="22"/>
        <v>#DIV/0!</v>
      </c>
      <c r="L730" s="35" t="e">
        <f t="shared" si="23"/>
        <v>#DIV/0!</v>
      </c>
    </row>
    <row r="731" spans="5:12" s="10" customFormat="1" x14ac:dyDescent="0.25">
      <c r="E731" s="16"/>
      <c r="F731" s="17"/>
      <c r="G731" s="18"/>
      <c r="H731" s="18"/>
      <c r="I731" s="19"/>
      <c r="K731" s="35" t="e">
        <f t="shared" si="22"/>
        <v>#DIV/0!</v>
      </c>
      <c r="L731" s="35" t="e">
        <f t="shared" si="23"/>
        <v>#DIV/0!</v>
      </c>
    </row>
    <row r="732" spans="5:12" s="10" customFormat="1" x14ac:dyDescent="0.25">
      <c r="E732" s="16"/>
      <c r="F732" s="17"/>
      <c r="G732" s="18"/>
      <c r="H732" s="18"/>
      <c r="I732" s="19"/>
      <c r="K732" s="35" t="e">
        <f t="shared" si="22"/>
        <v>#DIV/0!</v>
      </c>
      <c r="L732" s="35" t="e">
        <f t="shared" si="23"/>
        <v>#DIV/0!</v>
      </c>
    </row>
    <row r="733" spans="5:12" s="10" customFormat="1" x14ac:dyDescent="0.25">
      <c r="E733" s="16"/>
      <c r="F733" s="17"/>
      <c r="G733" s="18"/>
      <c r="H733" s="18"/>
      <c r="I733" s="19"/>
      <c r="K733" s="35" t="e">
        <f t="shared" si="22"/>
        <v>#DIV/0!</v>
      </c>
      <c r="L733" s="35" t="e">
        <f t="shared" si="23"/>
        <v>#DIV/0!</v>
      </c>
    </row>
    <row r="734" spans="5:12" s="10" customFormat="1" x14ac:dyDescent="0.25">
      <c r="E734" s="16"/>
      <c r="F734" s="17"/>
      <c r="G734" s="18"/>
      <c r="H734" s="18"/>
      <c r="I734" s="19"/>
      <c r="K734" s="35" t="e">
        <f t="shared" si="22"/>
        <v>#DIV/0!</v>
      </c>
      <c r="L734" s="35" t="e">
        <f t="shared" si="23"/>
        <v>#DIV/0!</v>
      </c>
    </row>
    <row r="735" spans="5:12" s="10" customFormat="1" x14ac:dyDescent="0.25">
      <c r="E735" s="16"/>
      <c r="F735" s="17"/>
      <c r="G735" s="18"/>
      <c r="H735" s="18"/>
      <c r="I735" s="19"/>
      <c r="K735" s="35" t="e">
        <f t="shared" si="22"/>
        <v>#DIV/0!</v>
      </c>
      <c r="L735" s="35" t="e">
        <f t="shared" si="23"/>
        <v>#DIV/0!</v>
      </c>
    </row>
    <row r="736" spans="5:12" s="10" customFormat="1" x14ac:dyDescent="0.25">
      <c r="E736" s="16"/>
      <c r="F736" s="17"/>
      <c r="G736" s="18"/>
      <c r="H736" s="18"/>
      <c r="I736" s="19"/>
      <c r="K736" s="35" t="e">
        <f t="shared" si="22"/>
        <v>#DIV/0!</v>
      </c>
      <c r="L736" s="35" t="e">
        <f t="shared" si="23"/>
        <v>#DIV/0!</v>
      </c>
    </row>
    <row r="737" spans="5:12" s="10" customFormat="1" x14ac:dyDescent="0.25">
      <c r="E737" s="16"/>
      <c r="F737" s="17"/>
      <c r="G737" s="18"/>
      <c r="H737" s="18"/>
      <c r="I737" s="19"/>
      <c r="K737" s="35" t="e">
        <f t="shared" si="22"/>
        <v>#DIV/0!</v>
      </c>
      <c r="L737" s="35" t="e">
        <f t="shared" si="23"/>
        <v>#DIV/0!</v>
      </c>
    </row>
    <row r="738" spans="5:12" s="10" customFormat="1" x14ac:dyDescent="0.25">
      <c r="E738" s="16"/>
      <c r="F738" s="17"/>
      <c r="G738" s="18"/>
      <c r="H738" s="18"/>
      <c r="I738" s="19"/>
      <c r="K738" s="35" t="e">
        <f t="shared" si="22"/>
        <v>#DIV/0!</v>
      </c>
      <c r="L738" s="35" t="e">
        <f t="shared" si="23"/>
        <v>#DIV/0!</v>
      </c>
    </row>
    <row r="739" spans="5:12" s="10" customFormat="1" x14ac:dyDescent="0.25">
      <c r="E739" s="16"/>
      <c r="F739" s="17"/>
      <c r="G739" s="18"/>
      <c r="H739" s="18"/>
      <c r="I739" s="19"/>
      <c r="K739" s="35" t="e">
        <f t="shared" si="22"/>
        <v>#DIV/0!</v>
      </c>
      <c r="L739" s="35" t="e">
        <f t="shared" si="23"/>
        <v>#DIV/0!</v>
      </c>
    </row>
    <row r="740" spans="5:12" s="10" customFormat="1" x14ac:dyDescent="0.25">
      <c r="E740" s="16"/>
      <c r="F740" s="17"/>
      <c r="G740" s="18"/>
      <c r="H740" s="18"/>
      <c r="I740" s="19"/>
      <c r="K740" s="35" t="e">
        <f t="shared" si="22"/>
        <v>#DIV/0!</v>
      </c>
      <c r="L740" s="35" t="e">
        <f t="shared" si="23"/>
        <v>#DIV/0!</v>
      </c>
    </row>
    <row r="741" spans="5:12" s="10" customFormat="1" x14ac:dyDescent="0.25">
      <c r="E741" s="16"/>
      <c r="F741" s="17"/>
      <c r="G741" s="18"/>
      <c r="H741" s="18"/>
      <c r="I741" s="19"/>
      <c r="K741" s="35" t="e">
        <f t="shared" si="22"/>
        <v>#DIV/0!</v>
      </c>
      <c r="L741" s="35" t="e">
        <f t="shared" si="23"/>
        <v>#DIV/0!</v>
      </c>
    </row>
    <row r="742" spans="5:12" s="10" customFormat="1" x14ac:dyDescent="0.25">
      <c r="E742" s="16"/>
      <c r="F742" s="17"/>
      <c r="G742" s="18"/>
      <c r="H742" s="18"/>
      <c r="I742" s="19"/>
      <c r="K742" s="35" t="e">
        <f t="shared" si="22"/>
        <v>#DIV/0!</v>
      </c>
      <c r="L742" s="35" t="e">
        <f t="shared" si="23"/>
        <v>#DIV/0!</v>
      </c>
    </row>
    <row r="743" spans="5:12" s="10" customFormat="1" x14ac:dyDescent="0.25">
      <c r="E743" s="16"/>
      <c r="F743" s="17"/>
      <c r="G743" s="18"/>
      <c r="H743" s="18"/>
      <c r="I743" s="19"/>
      <c r="K743" s="35" t="e">
        <f t="shared" si="22"/>
        <v>#DIV/0!</v>
      </c>
      <c r="L743" s="35" t="e">
        <f t="shared" si="23"/>
        <v>#DIV/0!</v>
      </c>
    </row>
    <row r="744" spans="5:12" s="10" customFormat="1" x14ac:dyDescent="0.25">
      <c r="E744" s="16"/>
      <c r="F744" s="17"/>
      <c r="G744" s="18"/>
      <c r="H744" s="18"/>
      <c r="I744" s="19"/>
      <c r="K744" s="35" t="e">
        <f t="shared" si="22"/>
        <v>#DIV/0!</v>
      </c>
      <c r="L744" s="35" t="e">
        <f t="shared" si="23"/>
        <v>#DIV/0!</v>
      </c>
    </row>
    <row r="745" spans="5:12" s="10" customFormat="1" x14ac:dyDescent="0.25">
      <c r="E745" s="16"/>
      <c r="F745" s="17"/>
      <c r="G745" s="18"/>
      <c r="H745" s="18"/>
      <c r="I745" s="19"/>
      <c r="K745" s="35" t="e">
        <f t="shared" si="22"/>
        <v>#DIV/0!</v>
      </c>
      <c r="L745" s="35" t="e">
        <f t="shared" si="23"/>
        <v>#DIV/0!</v>
      </c>
    </row>
    <row r="746" spans="5:12" s="10" customFormat="1" x14ac:dyDescent="0.25">
      <c r="E746" s="16"/>
      <c r="F746" s="17"/>
      <c r="G746" s="18"/>
      <c r="H746" s="18"/>
      <c r="I746" s="19"/>
      <c r="K746" s="35" t="e">
        <f t="shared" si="22"/>
        <v>#DIV/0!</v>
      </c>
      <c r="L746" s="35" t="e">
        <f t="shared" si="23"/>
        <v>#DIV/0!</v>
      </c>
    </row>
    <row r="747" spans="5:12" s="10" customFormat="1" x14ac:dyDescent="0.25">
      <c r="E747" s="16"/>
      <c r="F747" s="17"/>
      <c r="G747" s="18"/>
      <c r="H747" s="18"/>
      <c r="I747" s="19"/>
      <c r="K747" s="35" t="e">
        <f t="shared" si="22"/>
        <v>#DIV/0!</v>
      </c>
      <c r="L747" s="35" t="e">
        <f t="shared" si="23"/>
        <v>#DIV/0!</v>
      </c>
    </row>
    <row r="748" spans="5:12" s="10" customFormat="1" x14ac:dyDescent="0.25">
      <c r="E748" s="16"/>
      <c r="F748" s="17"/>
      <c r="G748" s="18"/>
      <c r="H748" s="18"/>
      <c r="I748" s="19"/>
      <c r="K748" s="35" t="e">
        <f t="shared" si="22"/>
        <v>#DIV/0!</v>
      </c>
      <c r="L748" s="35" t="e">
        <f t="shared" si="23"/>
        <v>#DIV/0!</v>
      </c>
    </row>
    <row r="749" spans="5:12" s="10" customFormat="1" x14ac:dyDescent="0.25">
      <c r="E749" s="16"/>
      <c r="F749" s="17"/>
      <c r="G749" s="18"/>
      <c r="H749" s="18"/>
      <c r="I749" s="19"/>
      <c r="K749" s="35" t="e">
        <f t="shared" si="22"/>
        <v>#DIV/0!</v>
      </c>
      <c r="L749" s="35" t="e">
        <f t="shared" si="23"/>
        <v>#DIV/0!</v>
      </c>
    </row>
    <row r="750" spans="5:12" s="10" customFormat="1" x14ac:dyDescent="0.25">
      <c r="E750" s="16"/>
      <c r="F750" s="17"/>
      <c r="G750" s="18"/>
      <c r="H750" s="18"/>
      <c r="I750" s="19"/>
      <c r="K750" s="35" t="e">
        <f t="shared" si="22"/>
        <v>#DIV/0!</v>
      </c>
      <c r="L750" s="35" t="e">
        <f t="shared" si="23"/>
        <v>#DIV/0!</v>
      </c>
    </row>
    <row r="751" spans="5:12" s="10" customFormat="1" x14ac:dyDescent="0.25">
      <c r="E751" s="16"/>
      <c r="F751" s="17"/>
      <c r="G751" s="18"/>
      <c r="H751" s="18"/>
      <c r="I751" s="19"/>
      <c r="K751" s="35" t="e">
        <f t="shared" si="22"/>
        <v>#DIV/0!</v>
      </c>
      <c r="L751" s="35" t="e">
        <f t="shared" si="23"/>
        <v>#DIV/0!</v>
      </c>
    </row>
    <row r="752" spans="5:12" s="10" customFormat="1" x14ac:dyDescent="0.25">
      <c r="E752" s="16"/>
      <c r="F752" s="17"/>
      <c r="G752" s="31"/>
      <c r="H752" s="18"/>
      <c r="I752" s="19"/>
      <c r="K752" s="35" t="e">
        <f t="shared" si="22"/>
        <v>#DIV/0!</v>
      </c>
      <c r="L752" s="35" t="e">
        <f t="shared" si="23"/>
        <v>#DIV/0!</v>
      </c>
    </row>
    <row r="753" spans="5:12" s="10" customFormat="1" x14ac:dyDescent="0.25">
      <c r="E753" s="16"/>
      <c r="F753" s="17"/>
      <c r="G753" s="32"/>
      <c r="H753" s="18"/>
      <c r="I753" s="19"/>
      <c r="K753" s="35" t="e">
        <f t="shared" si="22"/>
        <v>#DIV/0!</v>
      </c>
      <c r="L753" s="35" t="e">
        <f t="shared" si="23"/>
        <v>#DIV/0!</v>
      </c>
    </row>
    <row r="754" spans="5:12" s="10" customFormat="1" x14ac:dyDescent="0.25">
      <c r="E754" s="16"/>
      <c r="F754" s="17"/>
      <c r="G754" s="32"/>
      <c r="H754" s="18"/>
      <c r="I754" s="19"/>
      <c r="K754" s="35" t="e">
        <f t="shared" si="22"/>
        <v>#DIV/0!</v>
      </c>
      <c r="L754" s="35" t="e">
        <f t="shared" si="23"/>
        <v>#DIV/0!</v>
      </c>
    </row>
    <row r="755" spans="5:12" s="10" customFormat="1" x14ac:dyDescent="0.25">
      <c r="E755" s="16"/>
      <c r="F755" s="17"/>
      <c r="G755" s="32"/>
      <c r="H755" s="18"/>
      <c r="I755" s="19"/>
      <c r="K755" s="35" t="e">
        <f t="shared" si="22"/>
        <v>#DIV/0!</v>
      </c>
      <c r="L755" s="35" t="e">
        <f t="shared" si="23"/>
        <v>#DIV/0!</v>
      </c>
    </row>
    <row r="756" spans="5:12" s="10" customFormat="1" x14ac:dyDescent="0.25">
      <c r="E756" s="16"/>
      <c r="F756" s="17"/>
      <c r="G756" s="18"/>
      <c r="H756" s="18"/>
      <c r="I756" s="19"/>
      <c r="K756" s="35" t="e">
        <f t="shared" si="22"/>
        <v>#DIV/0!</v>
      </c>
      <c r="L756" s="35" t="e">
        <f t="shared" si="23"/>
        <v>#DIV/0!</v>
      </c>
    </row>
    <row r="757" spans="5:12" s="10" customFormat="1" x14ac:dyDescent="0.25">
      <c r="E757" s="16"/>
      <c r="F757" s="17"/>
      <c r="G757" s="18"/>
      <c r="H757" s="18"/>
      <c r="I757" s="19"/>
      <c r="K757" s="35" t="e">
        <f t="shared" si="22"/>
        <v>#DIV/0!</v>
      </c>
      <c r="L757" s="35" t="e">
        <f t="shared" si="23"/>
        <v>#DIV/0!</v>
      </c>
    </row>
    <row r="758" spans="5:12" s="10" customFormat="1" x14ac:dyDescent="0.25">
      <c r="E758" s="16"/>
      <c r="F758" s="17"/>
      <c r="G758" s="18"/>
      <c r="H758" s="18"/>
      <c r="I758" s="19"/>
      <c r="K758" s="35" t="e">
        <f t="shared" si="22"/>
        <v>#DIV/0!</v>
      </c>
      <c r="L758" s="35" t="e">
        <f t="shared" si="23"/>
        <v>#DIV/0!</v>
      </c>
    </row>
    <row r="759" spans="5:12" s="10" customFormat="1" x14ac:dyDescent="0.25">
      <c r="E759" s="16"/>
      <c r="F759" s="17"/>
      <c r="G759" s="18"/>
      <c r="H759" s="18"/>
      <c r="I759" s="19"/>
      <c r="K759" s="35" t="e">
        <f t="shared" si="22"/>
        <v>#DIV/0!</v>
      </c>
      <c r="L759" s="35" t="e">
        <f t="shared" si="23"/>
        <v>#DIV/0!</v>
      </c>
    </row>
    <row r="760" spans="5:12" s="10" customFormat="1" x14ac:dyDescent="0.25">
      <c r="E760" s="16"/>
      <c r="F760" s="17"/>
      <c r="G760" s="18"/>
      <c r="H760" s="18"/>
      <c r="I760" s="19"/>
      <c r="K760" s="35" t="e">
        <f t="shared" si="22"/>
        <v>#DIV/0!</v>
      </c>
      <c r="L760" s="35" t="e">
        <f t="shared" si="23"/>
        <v>#DIV/0!</v>
      </c>
    </row>
    <row r="761" spans="5:12" s="10" customFormat="1" x14ac:dyDescent="0.25">
      <c r="E761" s="16"/>
      <c r="F761" s="17"/>
      <c r="G761" s="18"/>
      <c r="H761" s="18"/>
      <c r="I761" s="19"/>
      <c r="K761" s="35" t="e">
        <f t="shared" si="22"/>
        <v>#DIV/0!</v>
      </c>
      <c r="L761" s="35" t="e">
        <f t="shared" si="23"/>
        <v>#DIV/0!</v>
      </c>
    </row>
    <row r="762" spans="5:12" s="10" customFormat="1" x14ac:dyDescent="0.25">
      <c r="E762" s="16"/>
      <c r="F762" s="17"/>
      <c r="G762" s="18"/>
      <c r="H762" s="18"/>
      <c r="I762" s="19"/>
      <c r="K762" s="35" t="e">
        <f t="shared" si="22"/>
        <v>#DIV/0!</v>
      </c>
      <c r="L762" s="35" t="e">
        <f t="shared" si="23"/>
        <v>#DIV/0!</v>
      </c>
    </row>
    <row r="763" spans="5:12" s="10" customFormat="1" x14ac:dyDescent="0.25">
      <c r="E763" s="16"/>
      <c r="F763" s="17"/>
      <c r="G763" s="18"/>
      <c r="H763" s="18"/>
      <c r="I763" s="19"/>
      <c r="K763" s="35" t="e">
        <f t="shared" si="22"/>
        <v>#DIV/0!</v>
      </c>
      <c r="L763" s="35" t="e">
        <f t="shared" si="23"/>
        <v>#DIV/0!</v>
      </c>
    </row>
    <row r="764" spans="5:12" s="10" customFormat="1" x14ac:dyDescent="0.25">
      <c r="E764" s="16"/>
      <c r="F764" s="17"/>
      <c r="G764" s="18"/>
      <c r="H764" s="18"/>
      <c r="I764" s="19"/>
      <c r="K764" s="35" t="e">
        <f t="shared" si="22"/>
        <v>#DIV/0!</v>
      </c>
      <c r="L764" s="35" t="e">
        <f t="shared" si="23"/>
        <v>#DIV/0!</v>
      </c>
    </row>
    <row r="765" spans="5:12" s="10" customFormat="1" x14ac:dyDescent="0.25">
      <c r="E765" s="16"/>
      <c r="F765" s="17"/>
      <c r="G765" s="18"/>
      <c r="H765" s="18"/>
      <c r="I765" s="19"/>
      <c r="K765" s="35" t="e">
        <f t="shared" si="22"/>
        <v>#DIV/0!</v>
      </c>
      <c r="L765" s="35" t="e">
        <f t="shared" si="23"/>
        <v>#DIV/0!</v>
      </c>
    </row>
    <row r="766" spans="5:12" s="10" customFormat="1" x14ac:dyDescent="0.25">
      <c r="E766" s="16"/>
      <c r="F766" s="17"/>
      <c r="G766" s="18"/>
      <c r="H766" s="18"/>
      <c r="I766" s="19"/>
      <c r="K766" s="35" t="e">
        <f t="shared" si="22"/>
        <v>#DIV/0!</v>
      </c>
      <c r="L766" s="35" t="e">
        <f t="shared" si="23"/>
        <v>#DIV/0!</v>
      </c>
    </row>
    <row r="767" spans="5:12" s="10" customFormat="1" x14ac:dyDescent="0.25">
      <c r="E767" s="16"/>
      <c r="F767" s="17"/>
      <c r="G767" s="18"/>
      <c r="H767" s="18"/>
      <c r="I767" s="19"/>
      <c r="K767" s="35" t="e">
        <f t="shared" si="22"/>
        <v>#DIV/0!</v>
      </c>
      <c r="L767" s="35" t="e">
        <f t="shared" si="23"/>
        <v>#DIV/0!</v>
      </c>
    </row>
    <row r="768" spans="5:12" s="10" customFormat="1" x14ac:dyDescent="0.25">
      <c r="E768" s="16"/>
      <c r="F768" s="17"/>
      <c r="G768" s="18"/>
      <c r="H768" s="18"/>
      <c r="I768" s="19"/>
      <c r="K768" s="35" t="e">
        <f t="shared" si="22"/>
        <v>#DIV/0!</v>
      </c>
      <c r="L768" s="35" t="e">
        <f t="shared" si="23"/>
        <v>#DIV/0!</v>
      </c>
    </row>
    <row r="769" spans="5:12" s="10" customFormat="1" x14ac:dyDescent="0.25">
      <c r="E769" s="16"/>
      <c r="F769" s="17"/>
      <c r="G769" s="18"/>
      <c r="H769" s="18"/>
      <c r="I769" s="19"/>
      <c r="K769" s="35" t="e">
        <f t="shared" si="22"/>
        <v>#DIV/0!</v>
      </c>
      <c r="L769" s="35" t="e">
        <f t="shared" si="23"/>
        <v>#DIV/0!</v>
      </c>
    </row>
    <row r="770" spans="5:12" s="10" customFormat="1" x14ac:dyDescent="0.25">
      <c r="E770" s="16"/>
      <c r="F770" s="17"/>
      <c r="G770" s="18"/>
      <c r="H770" s="18"/>
      <c r="I770" s="19"/>
      <c r="K770" s="35" t="e">
        <f t="shared" ref="K770:K784" si="24">(H770+$B$3)^(1-$B$2)/(1-$B$2)</f>
        <v>#DIV/0!</v>
      </c>
      <c r="L770" s="35" t="e">
        <f t="shared" ref="L770:L784" si="25">(H770+J770+$B$3-$B$4)^(1-$B$2)/(1-$B$2)</f>
        <v>#DIV/0!</v>
      </c>
    </row>
    <row r="771" spans="5:12" s="10" customFormat="1" x14ac:dyDescent="0.25">
      <c r="E771" s="16"/>
      <c r="F771" s="17"/>
      <c r="G771" s="18"/>
      <c r="H771" s="18"/>
      <c r="I771" s="19"/>
      <c r="K771" s="35" t="e">
        <f t="shared" si="24"/>
        <v>#DIV/0!</v>
      </c>
      <c r="L771" s="35" t="e">
        <f t="shared" si="25"/>
        <v>#DIV/0!</v>
      </c>
    </row>
    <row r="772" spans="5:12" s="10" customFormat="1" x14ac:dyDescent="0.25">
      <c r="E772" s="16"/>
      <c r="F772" s="17"/>
      <c r="G772" s="18"/>
      <c r="H772" s="18"/>
      <c r="I772" s="19"/>
      <c r="K772" s="35" t="e">
        <f t="shared" si="24"/>
        <v>#DIV/0!</v>
      </c>
      <c r="L772" s="35" t="e">
        <f t="shared" si="25"/>
        <v>#DIV/0!</v>
      </c>
    </row>
    <row r="773" spans="5:12" s="10" customFormat="1" x14ac:dyDescent="0.25">
      <c r="E773" s="16"/>
      <c r="F773" s="17"/>
      <c r="G773" s="18"/>
      <c r="H773" s="18"/>
      <c r="I773" s="19"/>
      <c r="K773" s="35" t="e">
        <f t="shared" si="24"/>
        <v>#DIV/0!</v>
      </c>
      <c r="L773" s="35" t="e">
        <f t="shared" si="25"/>
        <v>#DIV/0!</v>
      </c>
    </row>
    <row r="774" spans="5:12" s="10" customFormat="1" x14ac:dyDescent="0.25">
      <c r="E774" s="16"/>
      <c r="F774" s="17"/>
      <c r="G774" s="18"/>
      <c r="H774" s="18"/>
      <c r="I774" s="19"/>
      <c r="K774" s="35" t="e">
        <f t="shared" si="24"/>
        <v>#DIV/0!</v>
      </c>
      <c r="L774" s="35" t="e">
        <f t="shared" si="25"/>
        <v>#DIV/0!</v>
      </c>
    </row>
    <row r="775" spans="5:12" s="10" customFormat="1" x14ac:dyDescent="0.25">
      <c r="E775" s="16"/>
      <c r="F775" s="17"/>
      <c r="G775" s="18"/>
      <c r="H775" s="18"/>
      <c r="I775" s="19"/>
      <c r="K775" s="35" t="e">
        <f t="shared" si="24"/>
        <v>#DIV/0!</v>
      </c>
      <c r="L775" s="35" t="e">
        <f t="shared" si="25"/>
        <v>#DIV/0!</v>
      </c>
    </row>
    <row r="776" spans="5:12" s="10" customFormat="1" x14ac:dyDescent="0.25">
      <c r="E776" s="16"/>
      <c r="F776" s="17"/>
      <c r="G776" s="18"/>
      <c r="H776" s="18"/>
      <c r="I776" s="19"/>
      <c r="K776" s="35" t="e">
        <f t="shared" si="24"/>
        <v>#DIV/0!</v>
      </c>
      <c r="L776" s="35" t="e">
        <f t="shared" si="25"/>
        <v>#DIV/0!</v>
      </c>
    </row>
    <row r="777" spans="5:12" s="10" customFormat="1" x14ac:dyDescent="0.25">
      <c r="E777" s="16"/>
      <c r="F777" s="17"/>
      <c r="G777" s="18"/>
      <c r="H777" s="18"/>
      <c r="I777" s="19"/>
      <c r="K777" s="35" t="e">
        <f t="shared" si="24"/>
        <v>#DIV/0!</v>
      </c>
      <c r="L777" s="35" t="e">
        <f t="shared" si="25"/>
        <v>#DIV/0!</v>
      </c>
    </row>
    <row r="778" spans="5:12" s="10" customFormat="1" x14ac:dyDescent="0.25">
      <c r="E778" s="16"/>
      <c r="F778" s="17"/>
      <c r="G778" s="18"/>
      <c r="H778" s="18"/>
      <c r="I778" s="19"/>
      <c r="K778" s="35" t="e">
        <f t="shared" si="24"/>
        <v>#DIV/0!</v>
      </c>
      <c r="L778" s="35" t="e">
        <f t="shared" si="25"/>
        <v>#DIV/0!</v>
      </c>
    </row>
    <row r="779" spans="5:12" s="10" customFormat="1" x14ac:dyDescent="0.25">
      <c r="E779" s="16"/>
      <c r="F779" s="17"/>
      <c r="G779" s="18"/>
      <c r="H779" s="18"/>
      <c r="I779" s="19"/>
      <c r="K779" s="35" t="e">
        <f t="shared" si="24"/>
        <v>#DIV/0!</v>
      </c>
      <c r="L779" s="35" t="e">
        <f t="shared" si="25"/>
        <v>#DIV/0!</v>
      </c>
    </row>
    <row r="780" spans="5:12" s="10" customFormat="1" x14ac:dyDescent="0.25">
      <c r="E780" s="16"/>
      <c r="F780" s="17"/>
      <c r="G780" s="18"/>
      <c r="H780" s="18"/>
      <c r="I780" s="19"/>
      <c r="K780" s="35" t="e">
        <f t="shared" si="24"/>
        <v>#DIV/0!</v>
      </c>
      <c r="L780" s="35" t="e">
        <f t="shared" si="25"/>
        <v>#DIV/0!</v>
      </c>
    </row>
    <row r="781" spans="5:12" s="10" customFormat="1" x14ac:dyDescent="0.25">
      <c r="E781" s="16"/>
      <c r="F781" s="17"/>
      <c r="G781" s="31"/>
      <c r="H781" s="18"/>
      <c r="I781" s="19"/>
      <c r="K781" s="35" t="e">
        <f t="shared" si="24"/>
        <v>#DIV/0!</v>
      </c>
      <c r="L781" s="35" t="e">
        <f t="shared" si="25"/>
        <v>#DIV/0!</v>
      </c>
    </row>
    <row r="782" spans="5:12" s="10" customFormat="1" x14ac:dyDescent="0.25">
      <c r="E782" s="16"/>
      <c r="F782" s="17"/>
      <c r="G782" s="32"/>
      <c r="H782" s="18"/>
      <c r="I782" s="19"/>
      <c r="K782" s="35" t="e">
        <f t="shared" si="24"/>
        <v>#DIV/0!</v>
      </c>
      <c r="L782" s="35" t="e">
        <f t="shared" si="25"/>
        <v>#DIV/0!</v>
      </c>
    </row>
    <row r="783" spans="5:12" s="10" customFormat="1" x14ac:dyDescent="0.25">
      <c r="E783" s="16"/>
      <c r="F783" s="17"/>
      <c r="G783" s="32"/>
      <c r="H783" s="18"/>
      <c r="I783" s="19"/>
      <c r="K783" s="35" t="e">
        <f t="shared" si="24"/>
        <v>#DIV/0!</v>
      </c>
      <c r="L783" s="35" t="e">
        <f t="shared" si="25"/>
        <v>#DIV/0!</v>
      </c>
    </row>
    <row r="784" spans="5:12" s="10" customFormat="1" x14ac:dyDescent="0.25">
      <c r="E784" s="16"/>
      <c r="F784" s="17"/>
      <c r="G784" s="32"/>
      <c r="H784" s="18"/>
      <c r="I784" s="19"/>
      <c r="K784" s="35" t="e">
        <f t="shared" si="24"/>
        <v>#DIV/0!</v>
      </c>
      <c r="L784" s="35" t="e">
        <f t="shared" si="25"/>
        <v>#DIV/0!</v>
      </c>
    </row>
  </sheetData>
  <dataValidations count="3">
    <dataValidation allowBlank="1" showInputMessage="1" showErrorMessage="1" prompt="Calculated automatically" sqref="K1:L1"/>
    <dataValidation allowBlank="1" showInputMessage="1" showErrorMessage="1" prompt="Enter year" sqref="F1"/>
    <dataValidation allowBlank="1" showInputMessage="1" showErrorMessage="1" prompt="Enter unique ID (individual, village, etc.)" sqref="E1"/>
  </dataValidations>
  <pageMargins left="0.7" right="0.7" top="0.75" bottom="0.75" header="0.3" footer="0.3"/>
  <pageSetup orientation="portrait" horizontalDpi="4294967292" verticalDpi="429496729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4"/>
  <sheetViews>
    <sheetView showGridLines="0" workbookViewId="0">
      <selection activeCell="A11" sqref="A11"/>
    </sheetView>
  </sheetViews>
  <sheetFormatPr baseColWidth="10" defaultColWidth="8.83203125" defaultRowHeight="16" x14ac:dyDescent="0.25"/>
  <cols>
    <col min="1" max="1" width="38.83203125" style="10" bestFit="1" customWidth="1"/>
    <col min="2" max="2" width="24" style="10" bestFit="1" customWidth="1"/>
    <col min="3" max="3" width="26.6640625" style="23" bestFit="1" customWidth="1"/>
    <col min="4" max="4" width="27.6640625" style="10" customWidth="1"/>
    <col min="5" max="5" width="13.83203125" style="10" customWidth="1"/>
    <col min="6" max="6" width="8.1640625" style="10" customWidth="1"/>
    <col min="7" max="7" width="12.5" style="10" customWidth="1"/>
    <col min="8" max="8" width="14.33203125" style="14" customWidth="1"/>
    <col min="9" max="9" width="14.33203125" style="10" customWidth="1"/>
    <col min="10" max="10" width="14.33203125" style="14" customWidth="1"/>
    <col min="11" max="12" width="14.33203125" style="36" customWidth="1"/>
    <col min="13" max="16384" width="8.83203125" style="10"/>
  </cols>
  <sheetData>
    <row r="1" spans="1:12" ht="49" x14ac:dyDescent="0.3">
      <c r="A1" s="13" t="s">
        <v>3</v>
      </c>
      <c r="B1" s="14"/>
      <c r="C1" s="15"/>
      <c r="D1" s="11"/>
      <c r="E1" s="12" t="s">
        <v>46</v>
      </c>
      <c r="F1" s="12" t="s">
        <v>2</v>
      </c>
      <c r="G1" s="12" t="s">
        <v>8</v>
      </c>
      <c r="H1" s="39" t="s">
        <v>29</v>
      </c>
      <c r="I1" s="12" t="s">
        <v>22</v>
      </c>
      <c r="J1" s="39" t="s">
        <v>30</v>
      </c>
      <c r="K1" s="34" t="s">
        <v>0</v>
      </c>
      <c r="L1" s="34" t="s">
        <v>1</v>
      </c>
    </row>
    <row r="2" spans="1:12" ht="17" thickBot="1" x14ac:dyDescent="0.3">
      <c r="A2" s="20" t="s">
        <v>4</v>
      </c>
      <c r="B2" s="20">
        <v>1.25</v>
      </c>
      <c r="C2" s="21" t="s">
        <v>26</v>
      </c>
      <c r="E2" s="16" t="s">
        <v>47</v>
      </c>
      <c r="F2" s="17">
        <v>1985</v>
      </c>
      <c r="G2" s="18">
        <v>1.4409691534148761</v>
      </c>
      <c r="H2" s="40">
        <f>G2*'Example - income calc'!$H$11*3.1</f>
        <v>7735.7744034681864</v>
      </c>
      <c r="I2" s="19">
        <v>4.2000000000000003E-2</v>
      </c>
      <c r="J2" s="45">
        <f t="shared" ref="J2:J65" si="0">I2*1400</f>
        <v>58.800000000000004</v>
      </c>
      <c r="K2" s="35">
        <f t="shared" ref="K2:K65" si="1">(H2+$B$3)^(1-$B$2)/(1-$B$2)</f>
        <v>-0.40401628222077796</v>
      </c>
      <c r="L2" s="35">
        <f t="shared" ref="L2:L65" si="2">(H2+J2+$B$3-$B$4)^(1-$B$2)/(1-$B$2)</f>
        <v>-0.4040078728835117</v>
      </c>
    </row>
    <row r="3" spans="1:12" ht="17" thickBot="1" x14ac:dyDescent="0.3">
      <c r="A3" s="20" t="s">
        <v>5</v>
      </c>
      <c r="B3" s="33">
        <f>'Example - income calc'!B12*'Example - income calc'!C23</f>
        <v>1872.48</v>
      </c>
      <c r="C3" s="21" t="s">
        <v>31</v>
      </c>
      <c r="D3" s="14"/>
      <c r="E3" s="16" t="s">
        <v>47</v>
      </c>
      <c r="F3" s="17">
        <v>1986</v>
      </c>
      <c r="G3" s="18">
        <v>3.1353016221393122</v>
      </c>
      <c r="H3" s="40">
        <f>G3*'Example - income calc'!$H$11*3.1</f>
        <v>16831.717721520512</v>
      </c>
      <c r="I3" s="19">
        <v>0</v>
      </c>
      <c r="J3" s="45">
        <f t="shared" si="0"/>
        <v>0</v>
      </c>
      <c r="K3" s="35">
        <f t="shared" si="1"/>
        <v>-0.34203867874640886</v>
      </c>
      <c r="L3" s="35">
        <f t="shared" si="2"/>
        <v>-0.34230435147351151</v>
      </c>
    </row>
    <row r="4" spans="1:12" ht="17" thickBot="1" x14ac:dyDescent="0.3">
      <c r="A4" s="20" t="s">
        <v>27</v>
      </c>
      <c r="B4" s="33">
        <v>58</v>
      </c>
      <c r="C4" s="21" t="s">
        <v>32</v>
      </c>
      <c r="D4" s="14"/>
      <c r="E4" s="16" t="s">
        <v>47</v>
      </c>
      <c r="F4" s="17">
        <v>1987</v>
      </c>
      <c r="G4" s="18">
        <v>1.6868876144526819</v>
      </c>
      <c r="H4" s="40">
        <f>G4*'Example - income calc'!$H$11*3.1</f>
        <v>9055.9759717864417</v>
      </c>
      <c r="I4" s="19">
        <v>0.19920000000000002</v>
      </c>
      <c r="J4" s="45">
        <f t="shared" si="0"/>
        <v>278.88</v>
      </c>
      <c r="K4" s="35">
        <f t="shared" si="1"/>
        <v>-0.39121931614655953</v>
      </c>
      <c r="L4" s="35">
        <f t="shared" si="2"/>
        <v>-0.38926713677144076</v>
      </c>
    </row>
    <row r="5" spans="1:12" x14ac:dyDescent="0.25">
      <c r="A5" s="22"/>
      <c r="B5" s="14"/>
      <c r="C5" s="15"/>
      <c r="D5" s="14"/>
      <c r="E5" s="16" t="s">
        <v>47</v>
      </c>
      <c r="F5" s="17">
        <v>1988</v>
      </c>
      <c r="G5" s="18">
        <v>1.1111739797101701</v>
      </c>
      <c r="H5" s="40">
        <f>G5*'Example - income calc'!$H$11*3.1</f>
        <v>5965.2846902871615</v>
      </c>
      <c r="I5" s="19">
        <v>0.26879999999999998</v>
      </c>
      <c r="J5" s="45">
        <f t="shared" si="0"/>
        <v>376.32</v>
      </c>
      <c r="K5" s="35">
        <f t="shared" si="1"/>
        <v>-0.42512039065418639</v>
      </c>
      <c r="L5" s="35">
        <f t="shared" si="2"/>
        <v>-0.42091030605837293</v>
      </c>
    </row>
    <row r="6" spans="1:12" x14ac:dyDescent="0.25">
      <c r="A6" s="14"/>
      <c r="B6" s="14"/>
      <c r="C6" s="15"/>
      <c r="D6" s="14"/>
      <c r="E6" s="16" t="s">
        <v>47</v>
      </c>
      <c r="F6" s="17">
        <v>1989</v>
      </c>
      <c r="G6" s="18">
        <v>1.1754427878191154</v>
      </c>
      <c r="H6" s="40">
        <f>G6*'Example - income calc'!$H$11*3.1</f>
        <v>6310.3087315946204</v>
      </c>
      <c r="I6" s="19">
        <v>0</v>
      </c>
      <c r="J6" s="45">
        <f t="shared" si="0"/>
        <v>0</v>
      </c>
      <c r="K6" s="35">
        <f t="shared" si="1"/>
        <v>-0.42056648110390488</v>
      </c>
      <c r="L6" s="35">
        <f t="shared" si="2"/>
        <v>-0.42131504909146505</v>
      </c>
    </row>
    <row r="7" spans="1:12" ht="19" x14ac:dyDescent="0.3">
      <c r="A7" s="13" t="s">
        <v>74</v>
      </c>
      <c r="B7" s="15" t="s">
        <v>28</v>
      </c>
      <c r="D7" s="14"/>
      <c r="E7" s="16" t="s">
        <v>47</v>
      </c>
      <c r="F7" s="17">
        <v>1990</v>
      </c>
      <c r="G7" s="18">
        <v>0.17160359794921431</v>
      </c>
      <c r="H7" s="40">
        <f>G7*'Example - income calc'!$H$11*3.1</f>
        <v>921.24575839298018</v>
      </c>
      <c r="I7" s="19">
        <v>0.24</v>
      </c>
      <c r="J7" s="45">
        <f t="shared" si="0"/>
        <v>336</v>
      </c>
      <c r="K7" s="35">
        <f t="shared" si="1"/>
        <v>-0.55019171751760076</v>
      </c>
      <c r="L7" s="35">
        <f t="shared" si="2"/>
        <v>-0.53729695762027807</v>
      </c>
    </row>
    <row r="8" spans="1:12" x14ac:dyDescent="0.25">
      <c r="A8" s="20" t="s">
        <v>6</v>
      </c>
      <c r="B8" s="37">
        <f>(1+AVERAGE(K:K))/(1+AVERAGE(K:K))</f>
        <v>1</v>
      </c>
      <c r="C8" s="21"/>
      <c r="D8" s="14"/>
      <c r="E8" s="16" t="s">
        <v>47</v>
      </c>
      <c r="F8" s="17">
        <v>1991</v>
      </c>
      <c r="G8" s="18">
        <v>2.0467531890419846</v>
      </c>
      <c r="H8" s="40">
        <f>G8*'Example - income calc'!$H$11*3.1</f>
        <v>10987.897202716353</v>
      </c>
      <c r="I8" s="19">
        <v>0</v>
      </c>
      <c r="J8" s="45">
        <f t="shared" si="0"/>
        <v>0</v>
      </c>
      <c r="K8" s="35">
        <f t="shared" si="1"/>
        <v>-0.37561814588458403</v>
      </c>
      <c r="L8" s="35">
        <f t="shared" si="2"/>
        <v>-0.37604285095246598</v>
      </c>
    </row>
    <row r="9" spans="1:12" x14ac:dyDescent="0.25">
      <c r="A9" s="20" t="s">
        <v>7</v>
      </c>
      <c r="B9" s="37">
        <f>(1+AVERAGE(L:L))/(1+AVERAGE(K:K))</f>
        <v>1.0006712429247893</v>
      </c>
      <c r="C9" s="21"/>
      <c r="D9" s="14"/>
      <c r="E9" s="16" t="s">
        <v>47</v>
      </c>
      <c r="F9" s="17">
        <v>1992</v>
      </c>
      <c r="G9" s="18">
        <v>1.3327075681670428</v>
      </c>
      <c r="H9" s="40">
        <f>G9*'Example - income calc'!$H$11*3.1</f>
        <v>7154.5772292924867</v>
      </c>
      <c r="I9" s="19">
        <v>0.108</v>
      </c>
      <c r="J9" s="45">
        <f t="shared" si="0"/>
        <v>151.19999999999999</v>
      </c>
      <c r="K9" s="35">
        <f t="shared" si="1"/>
        <v>-0.41036795721003166</v>
      </c>
      <c r="L9" s="35">
        <f t="shared" si="2"/>
        <v>-0.40931552696493939</v>
      </c>
    </row>
    <row r="10" spans="1:12" ht="19" x14ac:dyDescent="0.3">
      <c r="A10" s="24" t="s">
        <v>75</v>
      </c>
      <c r="B10" s="25" t="str">
        <f>IF(B9&gt;=B8,"YES","NO")</f>
        <v>YES</v>
      </c>
      <c r="C10" s="26"/>
      <c r="D10" s="14"/>
      <c r="E10" s="16" t="s">
        <v>47</v>
      </c>
      <c r="F10" s="17">
        <v>1993</v>
      </c>
      <c r="G10" s="18">
        <v>0.72190170100008555</v>
      </c>
      <c r="H10" s="40">
        <f>G10*'Example - income calc'!$H$11*3.1</f>
        <v>3875.4949661360006</v>
      </c>
      <c r="I10" s="19">
        <v>0</v>
      </c>
      <c r="J10" s="45">
        <f t="shared" si="0"/>
        <v>0</v>
      </c>
      <c r="K10" s="35">
        <f t="shared" si="1"/>
        <v>-0.45938972189320115</v>
      </c>
      <c r="L10" s="35">
        <f t="shared" si="2"/>
        <v>-0.46055595531672083</v>
      </c>
    </row>
    <row r="11" spans="1:12" x14ac:dyDescent="0.25">
      <c r="E11" s="16" t="s">
        <v>47</v>
      </c>
      <c r="F11" s="17">
        <v>1994</v>
      </c>
      <c r="G11" s="18">
        <v>1.8184321223574542</v>
      </c>
      <c r="H11" s="40">
        <f>G11*'Example - income calc'!$H$11*3.1</f>
        <v>9762.1664094894313</v>
      </c>
      <c r="I11" s="19">
        <v>2.3999999999999998E-3</v>
      </c>
      <c r="J11" s="45">
        <f t="shared" si="0"/>
        <v>3.36</v>
      </c>
      <c r="K11" s="35">
        <f t="shared" si="1"/>
        <v>-0.38514272075145489</v>
      </c>
      <c r="L11" s="35">
        <f t="shared" si="2"/>
        <v>-0.38559624088482419</v>
      </c>
    </row>
    <row r="12" spans="1:12" x14ac:dyDescent="0.25">
      <c r="E12" s="16" t="s">
        <v>47</v>
      </c>
      <c r="F12" s="17">
        <v>1995</v>
      </c>
      <c r="G12" s="18">
        <v>1.428233621194656</v>
      </c>
      <c r="H12" s="40">
        <f>G12*'Example - income calc'!$H$11*3.1</f>
        <v>7667.4043041289706</v>
      </c>
      <c r="I12" s="19">
        <v>0</v>
      </c>
      <c r="J12" s="45">
        <f t="shared" si="0"/>
        <v>0</v>
      </c>
      <c r="K12" s="35">
        <f t="shared" si="1"/>
        <v>-0.40473821721681641</v>
      </c>
      <c r="L12" s="35">
        <f t="shared" si="2"/>
        <v>-0.40535574110565736</v>
      </c>
    </row>
    <row r="13" spans="1:12" x14ac:dyDescent="0.25">
      <c r="E13" s="16" t="s">
        <v>47</v>
      </c>
      <c r="F13" s="17">
        <v>1996</v>
      </c>
      <c r="G13" s="18">
        <v>1.1126998758586446</v>
      </c>
      <c r="H13" s="40">
        <f>G13*'Example - income calc'!$H$11*3.1</f>
        <v>5973.4763912265935</v>
      </c>
      <c r="I13" s="19">
        <v>0</v>
      </c>
      <c r="J13" s="45">
        <f t="shared" si="0"/>
        <v>0</v>
      </c>
      <c r="K13" s="35">
        <f t="shared" si="1"/>
        <v>-0.42500938368351004</v>
      </c>
      <c r="L13" s="35">
        <f t="shared" si="2"/>
        <v>-0.42579848666447762</v>
      </c>
    </row>
    <row r="14" spans="1:12" x14ac:dyDescent="0.25">
      <c r="E14" s="16" t="s">
        <v>47</v>
      </c>
      <c r="F14" s="17">
        <v>1997</v>
      </c>
      <c r="G14" s="18">
        <v>1.306077749560461</v>
      </c>
      <c r="H14" s="40">
        <f>G14*'Example - income calc'!$H$11*3.1</f>
        <v>7011.6163139546379</v>
      </c>
      <c r="I14" s="19">
        <v>1.2E-2</v>
      </c>
      <c r="J14" s="45">
        <f t="shared" si="0"/>
        <v>16.8</v>
      </c>
      <c r="K14" s="35">
        <f t="shared" si="1"/>
        <v>-0.41200897518525892</v>
      </c>
      <c r="L14" s="35">
        <f t="shared" si="2"/>
        <v>-0.41248803746862145</v>
      </c>
    </row>
    <row r="15" spans="1:12" x14ac:dyDescent="0.25">
      <c r="E15" s="16" t="s">
        <v>47</v>
      </c>
      <c r="F15" s="17">
        <v>1998</v>
      </c>
      <c r="G15" s="18">
        <v>1.568671048080249</v>
      </c>
      <c r="H15" s="40">
        <f>G15*'Example - income calc'!$H$11*3.1</f>
        <v>8421.3359546545362</v>
      </c>
      <c r="I15" s="19">
        <v>0</v>
      </c>
      <c r="J15" s="45">
        <f t="shared" si="0"/>
        <v>0</v>
      </c>
      <c r="K15" s="35">
        <f t="shared" si="1"/>
        <v>-0.39711463406992975</v>
      </c>
      <c r="L15" s="35">
        <f t="shared" si="2"/>
        <v>-0.39767599303092543</v>
      </c>
    </row>
    <row r="16" spans="1:12" x14ac:dyDescent="0.25">
      <c r="E16" s="16" t="s">
        <v>47</v>
      </c>
      <c r="F16" s="17">
        <v>1999</v>
      </c>
      <c r="G16" s="18">
        <v>1.4423031780946602</v>
      </c>
      <c r="H16" s="40">
        <f>G16*'Example - income calc'!$H$11*3.1</f>
        <v>7742.9360515485878</v>
      </c>
      <c r="I16" s="19">
        <v>0.1368</v>
      </c>
      <c r="J16" s="45">
        <f t="shared" si="0"/>
        <v>191.52</v>
      </c>
      <c r="K16" s="35">
        <f t="shared" si="1"/>
        <v>-0.4039410324627225</v>
      </c>
      <c r="L16" s="35">
        <f t="shared" si="2"/>
        <v>-0.40255079245111836</v>
      </c>
    </row>
    <row r="17" spans="3:12" x14ac:dyDescent="0.25">
      <c r="C17" s="27"/>
      <c r="D17" s="28"/>
      <c r="E17" s="16" t="s">
        <v>47</v>
      </c>
      <c r="F17" s="17">
        <v>2000</v>
      </c>
      <c r="G17" s="18">
        <v>0.38180604210512159</v>
      </c>
      <c r="H17" s="40">
        <f>G17*'Example - income calc'!$H$11*3.1</f>
        <v>2049.70758784586</v>
      </c>
      <c r="I17" s="19">
        <v>8.6399999999999991E-2</v>
      </c>
      <c r="J17" s="45">
        <f t="shared" si="0"/>
        <v>120.96</v>
      </c>
      <c r="K17" s="35">
        <f t="shared" si="1"/>
        <v>-0.50544965108241524</v>
      </c>
      <c r="L17" s="35">
        <f t="shared" si="2"/>
        <v>-0.50344135641380106</v>
      </c>
    </row>
    <row r="18" spans="3:12" x14ac:dyDescent="0.25">
      <c r="D18" s="28"/>
      <c r="E18" s="16" t="s">
        <v>47</v>
      </c>
      <c r="F18" s="17">
        <v>2001</v>
      </c>
      <c r="G18" s="18">
        <v>0.82133328553247176</v>
      </c>
      <c r="H18" s="40">
        <f>G18*'Example - income calc'!$H$11*3.1</f>
        <v>4409.2887012059546</v>
      </c>
      <c r="I18" s="19">
        <v>0</v>
      </c>
      <c r="J18" s="45">
        <f t="shared" si="0"/>
        <v>0</v>
      </c>
      <c r="K18" s="35">
        <f t="shared" si="1"/>
        <v>-0.44930319408226538</v>
      </c>
      <c r="L18" s="35">
        <f t="shared" si="2"/>
        <v>-0.45034633244605382</v>
      </c>
    </row>
    <row r="19" spans="3:12" s="30" customFormat="1" x14ac:dyDescent="0.25">
      <c r="C19" s="29"/>
      <c r="E19" s="16" t="s">
        <v>47</v>
      </c>
      <c r="F19" s="17">
        <v>2002</v>
      </c>
      <c r="G19" s="18">
        <v>1.615383</v>
      </c>
      <c r="H19" s="40">
        <f>G19*'Example - income calc'!$H$11*3.1</f>
        <v>8672.1068480775466</v>
      </c>
      <c r="I19" s="19">
        <v>0</v>
      </c>
      <c r="J19" s="45">
        <f t="shared" si="0"/>
        <v>0</v>
      </c>
      <c r="K19" s="35">
        <f t="shared" si="1"/>
        <v>-0.39473224016359587</v>
      </c>
      <c r="L19" s="35">
        <f t="shared" si="2"/>
        <v>-0.39527691542268134</v>
      </c>
    </row>
    <row r="20" spans="3:12" x14ac:dyDescent="0.25">
      <c r="E20" s="16" t="s">
        <v>47</v>
      </c>
      <c r="F20" s="17">
        <v>2003</v>
      </c>
      <c r="G20" s="18">
        <v>0.63</v>
      </c>
      <c r="H20" s="40">
        <f>G20*'Example - income calc'!$H$11*3.1</f>
        <v>3382.1250528752958</v>
      </c>
      <c r="I20" s="19">
        <v>0</v>
      </c>
      <c r="J20" s="45">
        <f t="shared" si="0"/>
        <v>0</v>
      </c>
      <c r="K20" s="35">
        <f t="shared" si="1"/>
        <v>-0.46981293699828286</v>
      </c>
      <c r="L20" s="35">
        <f t="shared" si="2"/>
        <v>-0.47111839689393192</v>
      </c>
    </row>
    <row r="21" spans="3:12" x14ac:dyDescent="0.25">
      <c r="E21" s="16" t="s">
        <v>47</v>
      </c>
      <c r="F21" s="17">
        <v>2004</v>
      </c>
      <c r="G21" s="18">
        <v>1.377</v>
      </c>
      <c r="H21" s="40">
        <f>G21*'Example - income calc'!$H$11*3.1</f>
        <v>7392.3590441417182</v>
      </c>
      <c r="I21" s="19">
        <v>0</v>
      </c>
      <c r="J21" s="45">
        <f t="shared" si="0"/>
        <v>0</v>
      </c>
      <c r="K21" s="35">
        <f t="shared" si="1"/>
        <v>-0.40770920953744061</v>
      </c>
      <c r="L21" s="35">
        <f t="shared" si="2"/>
        <v>-0.40834980602935289</v>
      </c>
    </row>
    <row r="22" spans="3:12" x14ac:dyDescent="0.25">
      <c r="E22" s="16" t="s">
        <v>47</v>
      </c>
      <c r="F22" s="17">
        <v>2005</v>
      </c>
      <c r="G22" s="18">
        <v>1.2060000000000002</v>
      </c>
      <c r="H22" s="40">
        <f>G22*'Example - income calc'!$H$11*3.1</f>
        <v>6474.3536726469965</v>
      </c>
      <c r="I22" s="19">
        <v>0</v>
      </c>
      <c r="J22" s="45">
        <f t="shared" si="0"/>
        <v>0</v>
      </c>
      <c r="K22" s="35">
        <f t="shared" si="1"/>
        <v>-0.41848466807724227</v>
      </c>
      <c r="L22" s="35">
        <f t="shared" si="2"/>
        <v>-0.41921482747356459</v>
      </c>
    </row>
    <row r="23" spans="3:12" x14ac:dyDescent="0.25">
      <c r="E23" s="16" t="s">
        <v>47</v>
      </c>
      <c r="F23" s="17">
        <v>2006</v>
      </c>
      <c r="G23" s="18">
        <v>0.48403569265178698</v>
      </c>
      <c r="H23" s="40">
        <f>G23*'Example - income calc'!$H$11*3.1</f>
        <v>2598.5226073070721</v>
      </c>
      <c r="I23" s="19">
        <v>0</v>
      </c>
      <c r="J23" s="45">
        <f t="shared" si="0"/>
        <v>0</v>
      </c>
      <c r="K23" s="35">
        <f t="shared" si="1"/>
        <v>-0.48916881275291563</v>
      </c>
      <c r="L23" s="35">
        <f t="shared" si="2"/>
        <v>-0.49076823509828438</v>
      </c>
    </row>
    <row r="24" spans="3:12" x14ac:dyDescent="0.25">
      <c r="E24" s="16" t="s">
        <v>47</v>
      </c>
      <c r="F24" s="17">
        <v>2007</v>
      </c>
      <c r="G24" s="18">
        <v>1.3411044829174446</v>
      </c>
      <c r="H24" s="40">
        <f>G24*'Example - income calc'!$H$11*3.1</f>
        <v>7199.65566698168</v>
      </c>
      <c r="I24" s="19">
        <v>0</v>
      </c>
      <c r="J24" s="45">
        <f t="shared" si="0"/>
        <v>0</v>
      </c>
      <c r="K24" s="35">
        <f t="shared" si="1"/>
        <v>-0.40985723634299592</v>
      </c>
      <c r="L24" s="35">
        <f t="shared" si="2"/>
        <v>-0.41051494154869972</v>
      </c>
    </row>
    <row r="25" spans="3:12" x14ac:dyDescent="0.25">
      <c r="E25" s="16" t="s">
        <v>47</v>
      </c>
      <c r="F25" s="17">
        <v>2008</v>
      </c>
      <c r="G25" s="18">
        <v>1.9136328656408312</v>
      </c>
      <c r="H25" s="40">
        <f>G25*'Example - income calc'!$H$11*3.1</f>
        <v>10273.24707442762</v>
      </c>
      <c r="I25" s="19">
        <v>0</v>
      </c>
      <c r="J25" s="45">
        <f t="shared" si="0"/>
        <v>0</v>
      </c>
      <c r="K25" s="35">
        <f t="shared" si="1"/>
        <v>-0.38102556158583967</v>
      </c>
      <c r="L25" s="35">
        <f t="shared" si="2"/>
        <v>-0.3814818059393339</v>
      </c>
    </row>
    <row r="26" spans="3:12" x14ac:dyDescent="0.25">
      <c r="E26" s="16" t="s">
        <v>47</v>
      </c>
      <c r="F26" s="17">
        <v>2009</v>
      </c>
      <c r="G26" s="18">
        <v>1.8234662722356116</v>
      </c>
      <c r="H26" s="40">
        <f>G26*'Example - income calc'!$H$11*3.1</f>
        <v>9789.1920038114076</v>
      </c>
      <c r="I26" s="19">
        <v>0</v>
      </c>
      <c r="J26" s="45">
        <f t="shared" si="0"/>
        <v>0</v>
      </c>
      <c r="K26" s="35">
        <f t="shared" si="1"/>
        <v>-0.38491938723458402</v>
      </c>
      <c r="L26" s="35">
        <f t="shared" si="2"/>
        <v>-0.38539948524390866</v>
      </c>
    </row>
    <row r="27" spans="3:12" x14ac:dyDescent="0.25">
      <c r="E27" s="16" t="s">
        <v>47</v>
      </c>
      <c r="F27" s="17">
        <v>2010</v>
      </c>
      <c r="G27" s="31">
        <v>1.6664429756991601</v>
      </c>
      <c r="H27" s="40">
        <f>G27*'Example - income calc'!$H$11*3.1</f>
        <v>8946.219900476488</v>
      </c>
      <c r="I27" s="19">
        <v>0</v>
      </c>
      <c r="J27" s="45">
        <f t="shared" si="0"/>
        <v>0</v>
      </c>
      <c r="K27" s="35">
        <f t="shared" si="1"/>
        <v>-0.39220779674390888</v>
      </c>
      <c r="L27" s="35">
        <f t="shared" si="2"/>
        <v>-0.39273523030051088</v>
      </c>
    </row>
    <row r="28" spans="3:12" x14ac:dyDescent="0.25">
      <c r="E28" s="16" t="s">
        <v>47</v>
      </c>
      <c r="F28" s="17">
        <v>2011</v>
      </c>
      <c r="G28" s="32">
        <v>1.2360299606228162</v>
      </c>
      <c r="H28" s="40">
        <f>G28*'Example - income calc'!$H$11*3.1</f>
        <v>6635.5680887728449</v>
      </c>
      <c r="I28" s="19">
        <v>5.6399999999999999E-2</v>
      </c>
      <c r="J28" s="45">
        <f t="shared" si="0"/>
        <v>78.959999999999994</v>
      </c>
      <c r="K28" s="35">
        <f t="shared" si="1"/>
        <v>-0.41648801387447126</v>
      </c>
      <c r="L28" s="35">
        <f t="shared" si="2"/>
        <v>-0.4162318983602375</v>
      </c>
    </row>
    <row r="29" spans="3:12" x14ac:dyDescent="0.25">
      <c r="E29" s="16" t="s">
        <v>47</v>
      </c>
      <c r="F29" s="17">
        <v>2012</v>
      </c>
      <c r="G29" s="32">
        <v>1.7254716698083838</v>
      </c>
      <c r="H29" s="40">
        <f>G29*'Example - income calc'!$H$11*3.1</f>
        <v>9263.1126388658813</v>
      </c>
      <c r="I29" s="19">
        <v>0</v>
      </c>
      <c r="J29" s="45">
        <f t="shared" si="0"/>
        <v>0</v>
      </c>
      <c r="K29" s="35">
        <f t="shared" si="1"/>
        <v>-0.38938718771562725</v>
      </c>
      <c r="L29" s="35">
        <f t="shared" si="2"/>
        <v>-0.38989587786445939</v>
      </c>
    </row>
    <row r="30" spans="3:12" x14ac:dyDescent="0.25">
      <c r="E30" s="16" t="s">
        <v>47</v>
      </c>
      <c r="F30" s="17">
        <v>2013</v>
      </c>
      <c r="G30" s="32">
        <v>0.97440687918649849</v>
      </c>
      <c r="H30" s="40">
        <f>G30*'Example - income calc'!$H$11*3.1</f>
        <v>5231.0570123661719</v>
      </c>
      <c r="I30" s="19">
        <v>0</v>
      </c>
      <c r="J30" s="45">
        <f t="shared" si="0"/>
        <v>0</v>
      </c>
      <c r="K30" s="35">
        <f t="shared" si="1"/>
        <v>-0.43570378169364249</v>
      </c>
      <c r="L30" s="35">
        <f t="shared" si="2"/>
        <v>-0.43659772275373143</v>
      </c>
    </row>
    <row r="31" spans="3:12" x14ac:dyDescent="0.25">
      <c r="E31" s="16" t="s">
        <v>48</v>
      </c>
      <c r="F31" s="17">
        <v>1985</v>
      </c>
      <c r="G31" s="18">
        <v>1.3509691534148727</v>
      </c>
      <c r="H31" s="40">
        <f>G31*'Example - income calc'!$H$11*3.1</f>
        <v>7252.6136816288417</v>
      </c>
      <c r="I31" s="19">
        <v>6.1199999999999991E-2</v>
      </c>
      <c r="J31" s="45">
        <f t="shared" si="0"/>
        <v>85.679999999999993</v>
      </c>
      <c r="K31" s="35">
        <f t="shared" si="1"/>
        <v>-0.40926128016232127</v>
      </c>
      <c r="L31" s="35">
        <f t="shared" si="2"/>
        <v>-0.40895150460612567</v>
      </c>
    </row>
    <row r="32" spans="3:12" x14ac:dyDescent="0.25">
      <c r="E32" s="16" t="s">
        <v>48</v>
      </c>
      <c r="F32" s="17">
        <v>1986</v>
      </c>
      <c r="G32" s="18">
        <v>3.2253016221393085</v>
      </c>
      <c r="H32" s="40">
        <f>G32*'Example - income calc'!$H$11*3.1</f>
        <v>17314.878443359819</v>
      </c>
      <c r="I32" s="19">
        <v>0</v>
      </c>
      <c r="J32" s="45">
        <f t="shared" si="0"/>
        <v>0</v>
      </c>
      <c r="K32" s="35">
        <f t="shared" si="1"/>
        <v>-0.33986480575860395</v>
      </c>
      <c r="L32" s="35">
        <f t="shared" si="2"/>
        <v>-0.34012212993532315</v>
      </c>
    </row>
    <row r="33" spans="5:12" s="10" customFormat="1" x14ac:dyDescent="0.25">
      <c r="E33" s="16" t="s">
        <v>48</v>
      </c>
      <c r="F33" s="17">
        <v>1987</v>
      </c>
      <c r="G33" s="18">
        <v>1.6868876144526819</v>
      </c>
      <c r="H33" s="40">
        <f>G33*'Example - income calc'!$H$11*3.1</f>
        <v>9055.9759717864417</v>
      </c>
      <c r="I33" s="19">
        <v>0.16800000000000001</v>
      </c>
      <c r="J33" s="45">
        <f t="shared" si="0"/>
        <v>235.20000000000002</v>
      </c>
      <c r="K33" s="35">
        <f t="shared" si="1"/>
        <v>-0.39121931614655953</v>
      </c>
      <c r="L33" s="35">
        <f t="shared" si="2"/>
        <v>-0.38964933318440259</v>
      </c>
    </row>
    <row r="34" spans="5:12" s="10" customFormat="1" x14ac:dyDescent="0.25">
      <c r="E34" s="16" t="s">
        <v>48</v>
      </c>
      <c r="F34" s="17">
        <v>1988</v>
      </c>
      <c r="G34" s="18">
        <v>1.1111739797101701</v>
      </c>
      <c r="H34" s="40">
        <f>G34*'Example - income calc'!$H$11*3.1</f>
        <v>5965.2846902871615</v>
      </c>
      <c r="I34" s="19">
        <v>0.24</v>
      </c>
      <c r="J34" s="45">
        <f t="shared" si="0"/>
        <v>336</v>
      </c>
      <c r="K34" s="35">
        <f t="shared" si="1"/>
        <v>-0.42512039065418639</v>
      </c>
      <c r="L34" s="35">
        <f t="shared" si="2"/>
        <v>-0.42143211693044402</v>
      </c>
    </row>
    <row r="35" spans="5:12" s="10" customFormat="1" x14ac:dyDescent="0.25">
      <c r="E35" s="16" t="s">
        <v>48</v>
      </c>
      <c r="F35" s="17">
        <v>1989</v>
      </c>
      <c r="G35" s="18">
        <v>1.1754427878191154</v>
      </c>
      <c r="H35" s="40">
        <f>G35*'Example - income calc'!$H$11*3.1</f>
        <v>6310.3087315946204</v>
      </c>
      <c r="I35" s="19">
        <v>0</v>
      </c>
      <c r="J35" s="45">
        <f t="shared" si="0"/>
        <v>0</v>
      </c>
      <c r="K35" s="35">
        <f t="shared" si="1"/>
        <v>-0.42056648110390488</v>
      </c>
      <c r="L35" s="35">
        <f t="shared" si="2"/>
        <v>-0.42131504909146505</v>
      </c>
    </row>
    <row r="36" spans="5:12" s="10" customFormat="1" x14ac:dyDescent="0.25">
      <c r="E36" s="16" t="s">
        <v>48</v>
      </c>
      <c r="F36" s="17">
        <v>1990</v>
      </c>
      <c r="G36" s="18">
        <v>0.17160359794921431</v>
      </c>
      <c r="H36" s="40">
        <f>G36*'Example - income calc'!$H$11*3.1</f>
        <v>921.24575839298018</v>
      </c>
      <c r="I36" s="19">
        <v>0.25319999999999998</v>
      </c>
      <c r="J36" s="45">
        <f t="shared" si="0"/>
        <v>354.47999999999996</v>
      </c>
      <c r="K36" s="35">
        <f t="shared" si="1"/>
        <v>-0.55019171751760076</v>
      </c>
      <c r="L36" s="35">
        <f t="shared" si="2"/>
        <v>-0.53649186618160816</v>
      </c>
    </row>
    <row r="37" spans="5:12" s="10" customFormat="1" x14ac:dyDescent="0.25">
      <c r="E37" s="16" t="s">
        <v>48</v>
      </c>
      <c r="F37" s="17">
        <v>1991</v>
      </c>
      <c r="G37" s="18">
        <v>2.0467531890419846</v>
      </c>
      <c r="H37" s="40">
        <f>G37*'Example - income calc'!$H$11*3.1</f>
        <v>10987.897202716353</v>
      </c>
      <c r="I37" s="19">
        <v>0</v>
      </c>
      <c r="J37" s="45">
        <f t="shared" si="0"/>
        <v>0</v>
      </c>
      <c r="K37" s="35">
        <f t="shared" si="1"/>
        <v>-0.37561814588458403</v>
      </c>
      <c r="L37" s="35">
        <f t="shared" si="2"/>
        <v>-0.37604285095246598</v>
      </c>
    </row>
    <row r="38" spans="5:12" s="10" customFormat="1" x14ac:dyDescent="0.25">
      <c r="E38" s="16" t="s">
        <v>48</v>
      </c>
      <c r="F38" s="17">
        <v>1992</v>
      </c>
      <c r="G38" s="18">
        <v>1.3327075681670428</v>
      </c>
      <c r="H38" s="40">
        <f>G38*'Example - income calc'!$H$11*3.1</f>
        <v>7154.5772292924867</v>
      </c>
      <c r="I38" s="19">
        <v>0.06</v>
      </c>
      <c r="J38" s="45">
        <f t="shared" si="0"/>
        <v>84</v>
      </c>
      <c r="K38" s="35">
        <f t="shared" si="1"/>
        <v>-0.41036795721003166</v>
      </c>
      <c r="L38" s="35">
        <f t="shared" si="2"/>
        <v>-0.41007299947196152</v>
      </c>
    </row>
    <row r="39" spans="5:12" s="10" customFormat="1" x14ac:dyDescent="0.25">
      <c r="E39" s="16" t="s">
        <v>48</v>
      </c>
      <c r="F39" s="17">
        <v>1993</v>
      </c>
      <c r="G39" s="18">
        <v>0.72190170100008555</v>
      </c>
      <c r="H39" s="40">
        <f>G39*'Example - income calc'!$H$11*3.1</f>
        <v>3875.4949661360006</v>
      </c>
      <c r="I39" s="19">
        <v>0</v>
      </c>
      <c r="J39" s="45">
        <f t="shared" si="0"/>
        <v>0</v>
      </c>
      <c r="K39" s="35">
        <f t="shared" si="1"/>
        <v>-0.45938972189320115</v>
      </c>
      <c r="L39" s="35">
        <f t="shared" si="2"/>
        <v>-0.46055595531672083</v>
      </c>
    </row>
    <row r="40" spans="5:12" s="10" customFormat="1" x14ac:dyDescent="0.25">
      <c r="E40" s="16" t="s">
        <v>48</v>
      </c>
      <c r="F40" s="17">
        <v>1994</v>
      </c>
      <c r="G40" s="18">
        <v>1.8184321223574542</v>
      </c>
      <c r="H40" s="40">
        <f>G40*'Example - income calc'!$H$11*3.1</f>
        <v>9762.1664094894313</v>
      </c>
      <c r="I40" s="19">
        <v>3.4799999999999998E-2</v>
      </c>
      <c r="J40" s="45">
        <f t="shared" si="0"/>
        <v>48.72</v>
      </c>
      <c r="K40" s="35">
        <f t="shared" si="1"/>
        <v>-0.38514272075145489</v>
      </c>
      <c r="L40" s="35">
        <f t="shared" si="2"/>
        <v>-0.3852195582231292</v>
      </c>
    </row>
    <row r="41" spans="5:12" s="10" customFormat="1" x14ac:dyDescent="0.25">
      <c r="E41" s="16" t="s">
        <v>48</v>
      </c>
      <c r="F41" s="17">
        <v>1995</v>
      </c>
      <c r="G41" s="18">
        <v>1.428233621194656</v>
      </c>
      <c r="H41" s="40">
        <f>G41*'Example - income calc'!$H$11*3.1</f>
        <v>7667.4043041289706</v>
      </c>
      <c r="I41" s="19">
        <v>0</v>
      </c>
      <c r="J41" s="45">
        <f t="shared" si="0"/>
        <v>0</v>
      </c>
      <c r="K41" s="35">
        <f t="shared" si="1"/>
        <v>-0.40473821721681641</v>
      </c>
      <c r="L41" s="35">
        <f t="shared" si="2"/>
        <v>-0.40535574110565736</v>
      </c>
    </row>
    <row r="42" spans="5:12" s="10" customFormat="1" x14ac:dyDescent="0.25">
      <c r="E42" s="16" t="s">
        <v>48</v>
      </c>
      <c r="F42" s="17">
        <v>1996</v>
      </c>
      <c r="G42" s="18">
        <v>1.1126998758586446</v>
      </c>
      <c r="H42" s="40">
        <f>G42*'Example - income calc'!$H$11*3.1</f>
        <v>5973.4763912265935</v>
      </c>
      <c r="I42" s="19">
        <v>0</v>
      </c>
      <c r="J42" s="45">
        <f t="shared" si="0"/>
        <v>0</v>
      </c>
      <c r="K42" s="35">
        <f t="shared" si="1"/>
        <v>-0.42500938368351004</v>
      </c>
      <c r="L42" s="35">
        <f t="shared" si="2"/>
        <v>-0.42579848666447762</v>
      </c>
    </row>
    <row r="43" spans="5:12" s="10" customFormat="1" x14ac:dyDescent="0.25">
      <c r="E43" s="16" t="s">
        <v>48</v>
      </c>
      <c r="F43" s="17">
        <v>1997</v>
      </c>
      <c r="G43" s="18">
        <v>1.306077749560461</v>
      </c>
      <c r="H43" s="40">
        <f>G43*'Example - income calc'!$H$11*3.1</f>
        <v>7011.6163139546379</v>
      </c>
      <c r="I43" s="19">
        <v>0</v>
      </c>
      <c r="J43" s="45">
        <f t="shared" si="0"/>
        <v>0</v>
      </c>
      <c r="K43" s="35">
        <f t="shared" si="1"/>
        <v>-0.41200897518525892</v>
      </c>
      <c r="L43" s="35">
        <f t="shared" si="2"/>
        <v>-0.41268418471851265</v>
      </c>
    </row>
    <row r="44" spans="5:12" s="10" customFormat="1" x14ac:dyDescent="0.25">
      <c r="E44" s="16" t="s">
        <v>48</v>
      </c>
      <c r="F44" s="17">
        <v>1998</v>
      </c>
      <c r="G44" s="18">
        <v>1.568671048080249</v>
      </c>
      <c r="H44" s="40">
        <f>G44*'Example - income calc'!$H$11*3.1</f>
        <v>8421.3359546545362</v>
      </c>
      <c r="I44" s="19">
        <v>0</v>
      </c>
      <c r="J44" s="45">
        <f t="shared" si="0"/>
        <v>0</v>
      </c>
      <c r="K44" s="35">
        <f t="shared" si="1"/>
        <v>-0.39711463406992975</v>
      </c>
      <c r="L44" s="35">
        <f t="shared" si="2"/>
        <v>-0.39767599303092543</v>
      </c>
    </row>
    <row r="45" spans="5:12" s="10" customFormat="1" x14ac:dyDescent="0.25">
      <c r="E45" s="16" t="s">
        <v>48</v>
      </c>
      <c r="F45" s="17">
        <v>1999</v>
      </c>
      <c r="G45" s="18">
        <v>1.4423031780946602</v>
      </c>
      <c r="H45" s="40">
        <f>G45*'Example - income calc'!$H$11*3.1</f>
        <v>7742.9360515485878</v>
      </c>
      <c r="I45" s="19">
        <v>0.10679999999999999</v>
      </c>
      <c r="J45" s="45">
        <f t="shared" si="0"/>
        <v>149.51999999999998</v>
      </c>
      <c r="K45" s="35">
        <f t="shared" si="1"/>
        <v>-0.4039410324627225</v>
      </c>
      <c r="L45" s="35">
        <f t="shared" si="2"/>
        <v>-0.40298552720004271</v>
      </c>
    </row>
    <row r="46" spans="5:12" s="10" customFormat="1" x14ac:dyDescent="0.25">
      <c r="E46" s="16" t="s">
        <v>48</v>
      </c>
      <c r="F46" s="17">
        <v>2000</v>
      </c>
      <c r="G46" s="18">
        <v>0.38180604210512159</v>
      </c>
      <c r="H46" s="40">
        <f>G46*'Example - income calc'!$H$11*3.1</f>
        <v>2049.70758784586</v>
      </c>
      <c r="I46" s="19">
        <v>8.7599999999999997E-2</v>
      </c>
      <c r="J46" s="45">
        <f t="shared" si="0"/>
        <v>122.64</v>
      </c>
      <c r="K46" s="35">
        <f t="shared" si="1"/>
        <v>-0.50544965108241524</v>
      </c>
      <c r="L46" s="35">
        <f t="shared" si="2"/>
        <v>-0.50338831203555146</v>
      </c>
    </row>
    <row r="47" spans="5:12" s="10" customFormat="1" x14ac:dyDescent="0.25">
      <c r="E47" s="16" t="s">
        <v>48</v>
      </c>
      <c r="F47" s="17">
        <v>2001</v>
      </c>
      <c r="G47" s="18">
        <v>0.82133328553247176</v>
      </c>
      <c r="H47" s="40">
        <f>G47*'Example - income calc'!$H$11*3.1</f>
        <v>4409.2887012059546</v>
      </c>
      <c r="I47" s="19">
        <v>0</v>
      </c>
      <c r="J47" s="45">
        <f t="shared" si="0"/>
        <v>0</v>
      </c>
      <c r="K47" s="35">
        <f t="shared" si="1"/>
        <v>-0.44930319408226538</v>
      </c>
      <c r="L47" s="35">
        <f t="shared" si="2"/>
        <v>-0.45034633244605382</v>
      </c>
    </row>
    <row r="48" spans="5:12" s="10" customFormat="1" x14ac:dyDescent="0.25">
      <c r="E48" s="16" t="s">
        <v>48</v>
      </c>
      <c r="F48" s="17">
        <v>2002</v>
      </c>
      <c r="G48" s="18">
        <v>1.615383</v>
      </c>
      <c r="H48" s="40">
        <f>G48*'Example - income calc'!$H$11*3.1</f>
        <v>8672.1068480775466</v>
      </c>
      <c r="I48" s="19">
        <v>0</v>
      </c>
      <c r="J48" s="45">
        <f t="shared" si="0"/>
        <v>0</v>
      </c>
      <c r="K48" s="35">
        <f t="shared" si="1"/>
        <v>-0.39473224016359587</v>
      </c>
      <c r="L48" s="35">
        <f t="shared" si="2"/>
        <v>-0.39527691542268134</v>
      </c>
    </row>
    <row r="49" spans="5:12" s="10" customFormat="1" x14ac:dyDescent="0.25">
      <c r="E49" s="16" t="s">
        <v>48</v>
      </c>
      <c r="F49" s="17">
        <v>2003</v>
      </c>
      <c r="G49" s="18">
        <v>0.63</v>
      </c>
      <c r="H49" s="40">
        <f>G49*'Example - income calc'!$H$11*3.1</f>
        <v>3382.1250528752958</v>
      </c>
      <c r="I49" s="19">
        <v>0</v>
      </c>
      <c r="J49" s="45">
        <f t="shared" si="0"/>
        <v>0</v>
      </c>
      <c r="K49" s="35">
        <f t="shared" si="1"/>
        <v>-0.46981293699828286</v>
      </c>
      <c r="L49" s="35">
        <f t="shared" si="2"/>
        <v>-0.47111839689393192</v>
      </c>
    </row>
    <row r="50" spans="5:12" s="10" customFormat="1" x14ac:dyDescent="0.25">
      <c r="E50" s="16" t="s">
        <v>48</v>
      </c>
      <c r="F50" s="17">
        <v>2004</v>
      </c>
      <c r="G50" s="18">
        <v>1.377</v>
      </c>
      <c r="H50" s="40">
        <f>G50*'Example - income calc'!$H$11*3.1</f>
        <v>7392.3590441417182</v>
      </c>
      <c r="I50" s="19">
        <v>0</v>
      </c>
      <c r="J50" s="45">
        <f t="shared" si="0"/>
        <v>0</v>
      </c>
      <c r="K50" s="35">
        <f t="shared" si="1"/>
        <v>-0.40770920953744061</v>
      </c>
      <c r="L50" s="35">
        <f t="shared" si="2"/>
        <v>-0.40834980602935289</v>
      </c>
    </row>
    <row r="51" spans="5:12" s="10" customFormat="1" x14ac:dyDescent="0.25">
      <c r="E51" s="16" t="s">
        <v>48</v>
      </c>
      <c r="F51" s="17">
        <v>2005</v>
      </c>
      <c r="G51" s="18">
        <v>1.2060000000000002</v>
      </c>
      <c r="H51" s="40">
        <f>G51*'Example - income calc'!$H$11*3.1</f>
        <v>6474.3536726469965</v>
      </c>
      <c r="I51" s="19">
        <v>0</v>
      </c>
      <c r="J51" s="45">
        <f t="shared" si="0"/>
        <v>0</v>
      </c>
      <c r="K51" s="35">
        <f t="shared" si="1"/>
        <v>-0.41848466807724227</v>
      </c>
      <c r="L51" s="35">
        <f t="shared" si="2"/>
        <v>-0.41921482747356459</v>
      </c>
    </row>
    <row r="52" spans="5:12" s="10" customFormat="1" x14ac:dyDescent="0.25">
      <c r="E52" s="16" t="s">
        <v>48</v>
      </c>
      <c r="F52" s="17">
        <v>2006</v>
      </c>
      <c r="G52" s="18">
        <v>0.48403569265178698</v>
      </c>
      <c r="H52" s="40">
        <f>G52*'Example - income calc'!$H$11*3.1</f>
        <v>2598.5226073070721</v>
      </c>
      <c r="I52" s="19">
        <v>0</v>
      </c>
      <c r="J52" s="45">
        <f t="shared" si="0"/>
        <v>0</v>
      </c>
      <c r="K52" s="35">
        <f t="shared" si="1"/>
        <v>-0.48916881275291563</v>
      </c>
      <c r="L52" s="35">
        <f t="shared" si="2"/>
        <v>-0.49076823509828438</v>
      </c>
    </row>
    <row r="53" spans="5:12" s="10" customFormat="1" x14ac:dyDescent="0.25">
      <c r="E53" s="16" t="s">
        <v>48</v>
      </c>
      <c r="F53" s="17">
        <v>2007</v>
      </c>
      <c r="G53" s="18">
        <v>1.3411044829174446</v>
      </c>
      <c r="H53" s="40">
        <f>G53*'Example - income calc'!$H$11*3.1</f>
        <v>7199.65566698168</v>
      </c>
      <c r="I53" s="19">
        <v>0</v>
      </c>
      <c r="J53" s="45">
        <f t="shared" si="0"/>
        <v>0</v>
      </c>
      <c r="K53" s="35">
        <f t="shared" si="1"/>
        <v>-0.40985723634299592</v>
      </c>
      <c r="L53" s="35">
        <f t="shared" si="2"/>
        <v>-0.41051494154869972</v>
      </c>
    </row>
    <row r="54" spans="5:12" s="10" customFormat="1" x14ac:dyDescent="0.25">
      <c r="E54" s="16" t="s">
        <v>48</v>
      </c>
      <c r="F54" s="17">
        <v>2008</v>
      </c>
      <c r="G54" s="18">
        <v>1.9136328656408312</v>
      </c>
      <c r="H54" s="40">
        <f>G54*'Example - income calc'!$H$11*3.1</f>
        <v>10273.24707442762</v>
      </c>
      <c r="I54" s="19">
        <v>0</v>
      </c>
      <c r="J54" s="45">
        <f t="shared" si="0"/>
        <v>0</v>
      </c>
      <c r="K54" s="35">
        <f t="shared" si="1"/>
        <v>-0.38102556158583967</v>
      </c>
      <c r="L54" s="35">
        <f t="shared" si="2"/>
        <v>-0.3814818059393339</v>
      </c>
    </row>
    <row r="55" spans="5:12" s="10" customFormat="1" x14ac:dyDescent="0.25">
      <c r="E55" s="16" t="s">
        <v>48</v>
      </c>
      <c r="F55" s="17">
        <v>2009</v>
      </c>
      <c r="G55" s="18">
        <v>1.8234662722356116</v>
      </c>
      <c r="H55" s="40">
        <f>G55*'Example - income calc'!$H$11*3.1</f>
        <v>9789.1920038114076</v>
      </c>
      <c r="I55" s="19">
        <v>0</v>
      </c>
      <c r="J55" s="45">
        <f t="shared" si="0"/>
        <v>0</v>
      </c>
      <c r="K55" s="35">
        <f t="shared" si="1"/>
        <v>-0.38491938723458402</v>
      </c>
      <c r="L55" s="35">
        <f t="shared" si="2"/>
        <v>-0.38539948524390866</v>
      </c>
    </row>
    <row r="56" spans="5:12" s="10" customFormat="1" x14ac:dyDescent="0.25">
      <c r="E56" s="16" t="s">
        <v>48</v>
      </c>
      <c r="F56" s="17">
        <v>2010</v>
      </c>
      <c r="G56" s="31">
        <v>1.6664429756991601</v>
      </c>
      <c r="H56" s="40">
        <f>G56*'Example - income calc'!$H$11*3.1</f>
        <v>8946.219900476488</v>
      </c>
      <c r="I56" s="19">
        <v>0</v>
      </c>
      <c r="J56" s="45">
        <f t="shared" si="0"/>
        <v>0</v>
      </c>
      <c r="K56" s="35">
        <f t="shared" si="1"/>
        <v>-0.39220779674390888</v>
      </c>
      <c r="L56" s="35">
        <f t="shared" si="2"/>
        <v>-0.39273523030051088</v>
      </c>
    </row>
    <row r="57" spans="5:12" s="10" customFormat="1" x14ac:dyDescent="0.25">
      <c r="E57" s="16" t="s">
        <v>48</v>
      </c>
      <c r="F57" s="17">
        <v>2011</v>
      </c>
      <c r="G57" s="32">
        <v>1.2360299606228162</v>
      </c>
      <c r="H57" s="40">
        <f>G57*'Example - income calc'!$H$11*3.1</f>
        <v>6635.5680887728449</v>
      </c>
      <c r="I57" s="19">
        <v>7.1999999999999995E-2</v>
      </c>
      <c r="J57" s="45">
        <f t="shared" si="0"/>
        <v>100.8</v>
      </c>
      <c r="K57" s="35">
        <f t="shared" si="1"/>
        <v>-0.41648801387447126</v>
      </c>
      <c r="L57" s="35">
        <f t="shared" si="2"/>
        <v>-0.41596586555144643</v>
      </c>
    </row>
    <row r="58" spans="5:12" s="10" customFormat="1" x14ac:dyDescent="0.25">
      <c r="E58" s="16" t="s">
        <v>48</v>
      </c>
      <c r="F58" s="17">
        <v>2012</v>
      </c>
      <c r="G58" s="32">
        <v>1.7254716698083838</v>
      </c>
      <c r="H58" s="40">
        <f>G58*'Example - income calc'!$H$11*3.1</f>
        <v>9263.1126388658813</v>
      </c>
      <c r="I58" s="19">
        <v>0</v>
      </c>
      <c r="J58" s="45">
        <f t="shared" si="0"/>
        <v>0</v>
      </c>
      <c r="K58" s="35">
        <f t="shared" si="1"/>
        <v>-0.38938718771562725</v>
      </c>
      <c r="L58" s="35">
        <f t="shared" si="2"/>
        <v>-0.38989587786445939</v>
      </c>
    </row>
    <row r="59" spans="5:12" s="10" customFormat="1" x14ac:dyDescent="0.25">
      <c r="E59" s="16" t="s">
        <v>48</v>
      </c>
      <c r="F59" s="17">
        <v>2013</v>
      </c>
      <c r="G59" s="32">
        <v>0.97440687918649849</v>
      </c>
      <c r="H59" s="40">
        <f>G59*'Example - income calc'!$H$11*3.1</f>
        <v>5231.0570123661719</v>
      </c>
      <c r="I59" s="19">
        <v>0</v>
      </c>
      <c r="J59" s="45">
        <f t="shared" si="0"/>
        <v>0</v>
      </c>
      <c r="K59" s="35">
        <f t="shared" si="1"/>
        <v>-0.43570378169364249</v>
      </c>
      <c r="L59" s="35">
        <f t="shared" si="2"/>
        <v>-0.43659772275373143</v>
      </c>
    </row>
    <row r="60" spans="5:12" s="10" customFormat="1" x14ac:dyDescent="0.25">
      <c r="E60" s="16" t="s">
        <v>49</v>
      </c>
      <c r="F60" s="17">
        <v>1985</v>
      </c>
      <c r="G60" s="18">
        <v>1.3509691534148727</v>
      </c>
      <c r="H60" s="40">
        <f>G60*'Example - income calc'!$H$11*3.1</f>
        <v>7252.6136816288417</v>
      </c>
      <c r="I60" s="19">
        <v>4.4399999999999995E-2</v>
      </c>
      <c r="J60" s="45">
        <f t="shared" si="0"/>
        <v>62.16</v>
      </c>
      <c r="K60" s="35">
        <f t="shared" si="1"/>
        <v>-0.40926128016232127</v>
      </c>
      <c r="L60" s="35">
        <f t="shared" si="2"/>
        <v>-0.40921464935358448</v>
      </c>
    </row>
    <row r="61" spans="5:12" s="10" customFormat="1" x14ac:dyDescent="0.25">
      <c r="E61" s="16" t="s">
        <v>49</v>
      </c>
      <c r="F61" s="17">
        <v>1986</v>
      </c>
      <c r="G61" s="18">
        <v>3.2253016221393085</v>
      </c>
      <c r="H61" s="40">
        <f>G61*'Example - income calc'!$H$11*3.1</f>
        <v>17314.878443359819</v>
      </c>
      <c r="I61" s="19">
        <v>0</v>
      </c>
      <c r="J61" s="45">
        <f t="shared" si="0"/>
        <v>0</v>
      </c>
      <c r="K61" s="35">
        <f t="shared" si="1"/>
        <v>-0.33986480575860395</v>
      </c>
      <c r="L61" s="35">
        <f t="shared" si="2"/>
        <v>-0.34012212993532315</v>
      </c>
    </row>
    <row r="62" spans="5:12" s="10" customFormat="1" x14ac:dyDescent="0.25">
      <c r="E62" s="16" t="s">
        <v>49</v>
      </c>
      <c r="F62" s="17">
        <v>1987</v>
      </c>
      <c r="G62" s="18">
        <v>1.6868876144526819</v>
      </c>
      <c r="H62" s="40">
        <f>G62*'Example - income calc'!$H$11*3.1</f>
        <v>9055.9759717864417</v>
      </c>
      <c r="I62" s="19">
        <v>0.192</v>
      </c>
      <c r="J62" s="45">
        <f t="shared" si="0"/>
        <v>268.8</v>
      </c>
      <c r="K62" s="35">
        <f t="shared" si="1"/>
        <v>-0.39121931614655953</v>
      </c>
      <c r="L62" s="35">
        <f t="shared" si="2"/>
        <v>-0.38935516962441308</v>
      </c>
    </row>
    <row r="63" spans="5:12" s="10" customFormat="1" x14ac:dyDescent="0.25">
      <c r="E63" s="16" t="s">
        <v>49</v>
      </c>
      <c r="F63" s="17">
        <v>1988</v>
      </c>
      <c r="G63" s="18">
        <v>1.1111739797101701</v>
      </c>
      <c r="H63" s="40">
        <f>G63*'Example - income calc'!$H$11*3.1</f>
        <v>5965.2846902871615</v>
      </c>
      <c r="I63" s="19">
        <v>0.24</v>
      </c>
      <c r="J63" s="45">
        <f t="shared" si="0"/>
        <v>336</v>
      </c>
      <c r="K63" s="35">
        <f t="shared" si="1"/>
        <v>-0.42512039065418639</v>
      </c>
      <c r="L63" s="35">
        <f t="shared" si="2"/>
        <v>-0.42143211693044402</v>
      </c>
    </row>
    <row r="64" spans="5:12" s="10" customFormat="1" x14ac:dyDescent="0.25">
      <c r="E64" s="16" t="s">
        <v>49</v>
      </c>
      <c r="F64" s="17">
        <v>1989</v>
      </c>
      <c r="G64" s="18">
        <v>1.1754427878191154</v>
      </c>
      <c r="H64" s="40">
        <f>G64*'Example - income calc'!$H$11*3.1</f>
        <v>6310.3087315946204</v>
      </c>
      <c r="I64" s="19">
        <v>0</v>
      </c>
      <c r="J64" s="45">
        <f t="shared" si="0"/>
        <v>0</v>
      </c>
      <c r="K64" s="35">
        <f t="shared" si="1"/>
        <v>-0.42056648110390488</v>
      </c>
      <c r="L64" s="35">
        <f t="shared" si="2"/>
        <v>-0.42131504909146505</v>
      </c>
    </row>
    <row r="65" spans="5:12" s="10" customFormat="1" x14ac:dyDescent="0.25">
      <c r="E65" s="16" t="s">
        <v>49</v>
      </c>
      <c r="F65" s="17">
        <v>1990</v>
      </c>
      <c r="G65" s="18">
        <v>0.17160359794921431</v>
      </c>
      <c r="H65" s="40">
        <f>G65*'Example - income calc'!$H$11*3.1</f>
        <v>921.24575839298018</v>
      </c>
      <c r="I65" s="19">
        <v>0.25919999999999999</v>
      </c>
      <c r="J65" s="45">
        <f t="shared" si="0"/>
        <v>362.88</v>
      </c>
      <c r="K65" s="35">
        <f t="shared" si="1"/>
        <v>-0.55019171751760076</v>
      </c>
      <c r="L65" s="35">
        <f t="shared" si="2"/>
        <v>-0.53612790246986486</v>
      </c>
    </row>
    <row r="66" spans="5:12" s="10" customFormat="1" x14ac:dyDescent="0.25">
      <c r="E66" s="16" t="s">
        <v>49</v>
      </c>
      <c r="F66" s="17">
        <v>1991</v>
      </c>
      <c r="G66" s="18">
        <v>2.0467531890419846</v>
      </c>
      <c r="H66" s="40">
        <f>G66*'Example - income calc'!$H$11*3.1</f>
        <v>10987.897202716353</v>
      </c>
      <c r="I66" s="19">
        <v>0</v>
      </c>
      <c r="J66" s="45">
        <f t="shared" ref="J66:J129" si="3">I66*1400</f>
        <v>0</v>
      </c>
      <c r="K66" s="35">
        <f t="shared" ref="K66:K129" si="4">(H66+$B$3)^(1-$B$2)/(1-$B$2)</f>
        <v>-0.37561814588458403</v>
      </c>
      <c r="L66" s="35">
        <f t="shared" ref="L66:L129" si="5">(H66+J66+$B$3-$B$4)^(1-$B$2)/(1-$B$2)</f>
        <v>-0.37604285095246598</v>
      </c>
    </row>
    <row r="67" spans="5:12" s="10" customFormat="1" x14ac:dyDescent="0.25">
      <c r="E67" s="16" t="s">
        <v>49</v>
      </c>
      <c r="F67" s="17">
        <v>1992</v>
      </c>
      <c r="G67" s="18">
        <v>1.3327075681670428</v>
      </c>
      <c r="H67" s="40">
        <f>G67*'Example - income calc'!$H$11*3.1</f>
        <v>7154.5772292924867</v>
      </c>
      <c r="I67" s="19">
        <v>4.6800000000000001E-2</v>
      </c>
      <c r="J67" s="45">
        <f t="shared" si="3"/>
        <v>65.52</v>
      </c>
      <c r="K67" s="35">
        <f t="shared" si="4"/>
        <v>-0.41036795721003166</v>
      </c>
      <c r="L67" s="35">
        <f t="shared" si="5"/>
        <v>-0.41028253730981107</v>
      </c>
    </row>
    <row r="68" spans="5:12" s="10" customFormat="1" x14ac:dyDescent="0.25">
      <c r="E68" s="16" t="s">
        <v>49</v>
      </c>
      <c r="F68" s="17">
        <v>1993</v>
      </c>
      <c r="G68" s="18">
        <v>0.72190170100008555</v>
      </c>
      <c r="H68" s="40">
        <f>G68*'Example - income calc'!$H$11*3.1</f>
        <v>3875.4949661360006</v>
      </c>
      <c r="I68" s="19">
        <v>0</v>
      </c>
      <c r="J68" s="45">
        <f t="shared" si="3"/>
        <v>0</v>
      </c>
      <c r="K68" s="35">
        <f t="shared" si="4"/>
        <v>-0.45938972189320115</v>
      </c>
      <c r="L68" s="35">
        <f t="shared" si="5"/>
        <v>-0.46055595531672083</v>
      </c>
    </row>
    <row r="69" spans="5:12" s="10" customFormat="1" x14ac:dyDescent="0.25">
      <c r="E69" s="16" t="s">
        <v>49</v>
      </c>
      <c r="F69" s="17">
        <v>1994</v>
      </c>
      <c r="G69" s="18">
        <v>1.8184321223574542</v>
      </c>
      <c r="H69" s="40">
        <f>G69*'Example - income calc'!$H$11*3.1</f>
        <v>9762.1664094894313</v>
      </c>
      <c r="I69" s="19">
        <v>2.0400000000000001E-2</v>
      </c>
      <c r="J69" s="45">
        <f t="shared" si="3"/>
        <v>28.560000000000002</v>
      </c>
      <c r="K69" s="35">
        <f t="shared" si="4"/>
        <v>-0.38514272075145489</v>
      </c>
      <c r="L69" s="35">
        <f t="shared" si="5"/>
        <v>-0.38538674552045471</v>
      </c>
    </row>
    <row r="70" spans="5:12" s="10" customFormat="1" x14ac:dyDescent="0.25">
      <c r="E70" s="16" t="s">
        <v>49</v>
      </c>
      <c r="F70" s="17">
        <v>1995</v>
      </c>
      <c r="G70" s="18">
        <v>1.428233621194656</v>
      </c>
      <c r="H70" s="40">
        <f>G70*'Example - income calc'!$H$11*3.1</f>
        <v>7667.4043041289706</v>
      </c>
      <c r="I70" s="19">
        <v>0</v>
      </c>
      <c r="J70" s="45">
        <f t="shared" si="3"/>
        <v>0</v>
      </c>
      <c r="K70" s="35">
        <f t="shared" si="4"/>
        <v>-0.40473821721681641</v>
      </c>
      <c r="L70" s="35">
        <f t="shared" si="5"/>
        <v>-0.40535574110565736</v>
      </c>
    </row>
    <row r="71" spans="5:12" s="10" customFormat="1" x14ac:dyDescent="0.25">
      <c r="E71" s="16" t="s">
        <v>49</v>
      </c>
      <c r="F71" s="17">
        <v>1996</v>
      </c>
      <c r="G71" s="18">
        <v>1.1126998758586446</v>
      </c>
      <c r="H71" s="40">
        <f>G71*'Example - income calc'!$H$11*3.1</f>
        <v>5973.4763912265935</v>
      </c>
      <c r="I71" s="19">
        <v>0</v>
      </c>
      <c r="J71" s="45">
        <f t="shared" si="3"/>
        <v>0</v>
      </c>
      <c r="K71" s="35">
        <f t="shared" si="4"/>
        <v>-0.42500938368351004</v>
      </c>
      <c r="L71" s="35">
        <f t="shared" si="5"/>
        <v>-0.42579848666447762</v>
      </c>
    </row>
    <row r="72" spans="5:12" s="10" customFormat="1" x14ac:dyDescent="0.25">
      <c r="E72" s="16" t="s">
        <v>49</v>
      </c>
      <c r="F72" s="17">
        <v>1997</v>
      </c>
      <c r="G72" s="18">
        <v>1.306077749560461</v>
      </c>
      <c r="H72" s="40">
        <f>G72*'Example - income calc'!$H$11*3.1</f>
        <v>7011.6163139546379</v>
      </c>
      <c r="I72" s="19">
        <v>0</v>
      </c>
      <c r="J72" s="45">
        <f t="shared" si="3"/>
        <v>0</v>
      </c>
      <c r="K72" s="35">
        <f t="shared" si="4"/>
        <v>-0.41200897518525892</v>
      </c>
      <c r="L72" s="35">
        <f t="shared" si="5"/>
        <v>-0.41268418471851265</v>
      </c>
    </row>
    <row r="73" spans="5:12" s="10" customFormat="1" x14ac:dyDescent="0.25">
      <c r="E73" s="16" t="s">
        <v>49</v>
      </c>
      <c r="F73" s="17">
        <v>1998</v>
      </c>
      <c r="G73" s="18">
        <v>1.568671048080249</v>
      </c>
      <c r="H73" s="40">
        <f>G73*'Example - income calc'!$H$11*3.1</f>
        <v>8421.3359546545362</v>
      </c>
      <c r="I73" s="19">
        <v>0</v>
      </c>
      <c r="J73" s="45">
        <f t="shared" si="3"/>
        <v>0</v>
      </c>
      <c r="K73" s="35">
        <f t="shared" si="4"/>
        <v>-0.39711463406992975</v>
      </c>
      <c r="L73" s="35">
        <f t="shared" si="5"/>
        <v>-0.39767599303092543</v>
      </c>
    </row>
    <row r="74" spans="5:12" s="10" customFormat="1" x14ac:dyDescent="0.25">
      <c r="E74" s="16" t="s">
        <v>49</v>
      </c>
      <c r="F74" s="17">
        <v>1999</v>
      </c>
      <c r="G74" s="18">
        <v>1.4423031780946602</v>
      </c>
      <c r="H74" s="40">
        <f>G74*'Example - income calc'!$H$11*3.1</f>
        <v>7742.9360515485878</v>
      </c>
      <c r="I74" s="19">
        <v>0.13319999999999999</v>
      </c>
      <c r="J74" s="45">
        <f t="shared" si="3"/>
        <v>186.48</v>
      </c>
      <c r="K74" s="35">
        <f t="shared" si="4"/>
        <v>-0.4039410324627225</v>
      </c>
      <c r="L74" s="35">
        <f t="shared" si="5"/>
        <v>-0.40260283689436827</v>
      </c>
    </row>
    <row r="75" spans="5:12" s="10" customFormat="1" x14ac:dyDescent="0.25">
      <c r="E75" s="16" t="s">
        <v>49</v>
      </c>
      <c r="F75" s="17">
        <v>2000</v>
      </c>
      <c r="G75" s="18">
        <v>0.38180604210512159</v>
      </c>
      <c r="H75" s="40">
        <f>G75*'Example - income calc'!$H$11*3.1</f>
        <v>2049.70758784586</v>
      </c>
      <c r="I75" s="19">
        <v>8.2799999999999999E-2</v>
      </c>
      <c r="J75" s="45">
        <f t="shared" si="3"/>
        <v>115.92</v>
      </c>
      <c r="K75" s="35">
        <f t="shared" si="4"/>
        <v>-0.50544965108241524</v>
      </c>
      <c r="L75" s="35">
        <f t="shared" si="5"/>
        <v>-0.50360065741146998</v>
      </c>
    </row>
    <row r="76" spans="5:12" s="10" customFormat="1" x14ac:dyDescent="0.25">
      <c r="E76" s="16" t="s">
        <v>49</v>
      </c>
      <c r="F76" s="17">
        <v>2001</v>
      </c>
      <c r="G76" s="18">
        <v>0.82133328553247176</v>
      </c>
      <c r="H76" s="40">
        <f>G76*'Example - income calc'!$H$11*3.1</f>
        <v>4409.2887012059546</v>
      </c>
      <c r="I76" s="19">
        <v>0</v>
      </c>
      <c r="J76" s="45">
        <f t="shared" si="3"/>
        <v>0</v>
      </c>
      <c r="K76" s="35">
        <f t="shared" si="4"/>
        <v>-0.44930319408226538</v>
      </c>
      <c r="L76" s="35">
        <f t="shared" si="5"/>
        <v>-0.45034633244605382</v>
      </c>
    </row>
    <row r="77" spans="5:12" s="10" customFormat="1" x14ac:dyDescent="0.25">
      <c r="E77" s="16" t="s">
        <v>49</v>
      </c>
      <c r="F77" s="17">
        <v>2002</v>
      </c>
      <c r="G77" s="18">
        <v>1.615383</v>
      </c>
      <c r="H77" s="40">
        <f>G77*'Example - income calc'!$H$11*3.1</f>
        <v>8672.1068480775466</v>
      </c>
      <c r="I77" s="19">
        <v>0</v>
      </c>
      <c r="J77" s="45">
        <f t="shared" si="3"/>
        <v>0</v>
      </c>
      <c r="K77" s="35">
        <f t="shared" si="4"/>
        <v>-0.39473224016359587</v>
      </c>
      <c r="L77" s="35">
        <f t="shared" si="5"/>
        <v>-0.39527691542268134</v>
      </c>
    </row>
    <row r="78" spans="5:12" s="10" customFormat="1" x14ac:dyDescent="0.25">
      <c r="E78" s="16" t="s">
        <v>49</v>
      </c>
      <c r="F78" s="17">
        <v>2003</v>
      </c>
      <c r="G78" s="18">
        <v>0.63</v>
      </c>
      <c r="H78" s="40">
        <f>G78*'Example - income calc'!$H$11*3.1</f>
        <v>3382.1250528752958</v>
      </c>
      <c r="I78" s="19">
        <v>0</v>
      </c>
      <c r="J78" s="45">
        <f t="shared" si="3"/>
        <v>0</v>
      </c>
      <c r="K78" s="35">
        <f t="shared" si="4"/>
        <v>-0.46981293699828286</v>
      </c>
      <c r="L78" s="35">
        <f t="shared" si="5"/>
        <v>-0.47111839689393192</v>
      </c>
    </row>
    <row r="79" spans="5:12" s="10" customFormat="1" x14ac:dyDescent="0.25">
      <c r="E79" s="16" t="s">
        <v>49</v>
      </c>
      <c r="F79" s="17">
        <v>2004</v>
      </c>
      <c r="G79" s="18">
        <v>1.377</v>
      </c>
      <c r="H79" s="40">
        <f>G79*'Example - income calc'!$H$11*3.1</f>
        <v>7392.3590441417182</v>
      </c>
      <c r="I79" s="19">
        <v>0</v>
      </c>
      <c r="J79" s="45">
        <f t="shared" si="3"/>
        <v>0</v>
      </c>
      <c r="K79" s="35">
        <f t="shared" si="4"/>
        <v>-0.40770920953744061</v>
      </c>
      <c r="L79" s="35">
        <f t="shared" si="5"/>
        <v>-0.40834980602935289</v>
      </c>
    </row>
    <row r="80" spans="5:12" s="10" customFormat="1" x14ac:dyDescent="0.25">
      <c r="E80" s="16" t="s">
        <v>49</v>
      </c>
      <c r="F80" s="17">
        <v>2005</v>
      </c>
      <c r="G80" s="18">
        <v>1.2060000000000002</v>
      </c>
      <c r="H80" s="40">
        <f>G80*'Example - income calc'!$H$11*3.1</f>
        <v>6474.3536726469965</v>
      </c>
      <c r="I80" s="19">
        <v>0</v>
      </c>
      <c r="J80" s="45">
        <f t="shared" si="3"/>
        <v>0</v>
      </c>
      <c r="K80" s="35">
        <f t="shared" si="4"/>
        <v>-0.41848466807724227</v>
      </c>
      <c r="L80" s="35">
        <f t="shared" si="5"/>
        <v>-0.41921482747356459</v>
      </c>
    </row>
    <row r="81" spans="5:12" s="10" customFormat="1" x14ac:dyDescent="0.25">
      <c r="E81" s="16" t="s">
        <v>49</v>
      </c>
      <c r="F81" s="17">
        <v>2006</v>
      </c>
      <c r="G81" s="18">
        <v>0.48403569265178698</v>
      </c>
      <c r="H81" s="40">
        <f>G81*'Example - income calc'!$H$11*3.1</f>
        <v>2598.5226073070721</v>
      </c>
      <c r="I81" s="19">
        <v>0</v>
      </c>
      <c r="J81" s="45">
        <f t="shared" si="3"/>
        <v>0</v>
      </c>
      <c r="K81" s="35">
        <f t="shared" si="4"/>
        <v>-0.48916881275291563</v>
      </c>
      <c r="L81" s="35">
        <f t="shared" si="5"/>
        <v>-0.49076823509828438</v>
      </c>
    </row>
    <row r="82" spans="5:12" s="10" customFormat="1" x14ac:dyDescent="0.25">
      <c r="E82" s="16" t="s">
        <v>49</v>
      </c>
      <c r="F82" s="17">
        <v>2007</v>
      </c>
      <c r="G82" s="18">
        <v>1.3411044829174446</v>
      </c>
      <c r="H82" s="40">
        <f>G82*'Example - income calc'!$H$11*3.1</f>
        <v>7199.65566698168</v>
      </c>
      <c r="I82" s="19">
        <v>0</v>
      </c>
      <c r="J82" s="45">
        <f t="shared" si="3"/>
        <v>0</v>
      </c>
      <c r="K82" s="35">
        <f t="shared" si="4"/>
        <v>-0.40985723634299592</v>
      </c>
      <c r="L82" s="35">
        <f t="shared" si="5"/>
        <v>-0.41051494154869972</v>
      </c>
    </row>
    <row r="83" spans="5:12" s="10" customFormat="1" x14ac:dyDescent="0.25">
      <c r="E83" s="16" t="s">
        <v>49</v>
      </c>
      <c r="F83" s="17">
        <v>2008</v>
      </c>
      <c r="G83" s="18">
        <v>1.9136328656408312</v>
      </c>
      <c r="H83" s="40">
        <f>G83*'Example - income calc'!$H$11*3.1</f>
        <v>10273.24707442762</v>
      </c>
      <c r="I83" s="19">
        <v>0</v>
      </c>
      <c r="J83" s="45">
        <f t="shared" si="3"/>
        <v>0</v>
      </c>
      <c r="K83" s="35">
        <f t="shared" si="4"/>
        <v>-0.38102556158583967</v>
      </c>
      <c r="L83" s="35">
        <f t="shared" si="5"/>
        <v>-0.3814818059393339</v>
      </c>
    </row>
    <row r="84" spans="5:12" s="10" customFormat="1" x14ac:dyDescent="0.25">
      <c r="E84" s="16" t="s">
        <v>49</v>
      </c>
      <c r="F84" s="17">
        <v>2009</v>
      </c>
      <c r="G84" s="18">
        <v>1.8234662722356116</v>
      </c>
      <c r="H84" s="40">
        <f>G84*'Example - income calc'!$H$11*3.1</f>
        <v>9789.1920038114076</v>
      </c>
      <c r="I84" s="19">
        <v>0</v>
      </c>
      <c r="J84" s="45">
        <f t="shared" si="3"/>
        <v>0</v>
      </c>
      <c r="K84" s="35">
        <f t="shared" si="4"/>
        <v>-0.38491938723458402</v>
      </c>
      <c r="L84" s="35">
        <f t="shared" si="5"/>
        <v>-0.38539948524390866</v>
      </c>
    </row>
    <row r="85" spans="5:12" s="10" customFormat="1" x14ac:dyDescent="0.25">
      <c r="E85" s="16" t="s">
        <v>49</v>
      </c>
      <c r="F85" s="17">
        <v>2010</v>
      </c>
      <c r="G85" s="31">
        <v>1.6664429756991601</v>
      </c>
      <c r="H85" s="40">
        <f>G85*'Example - income calc'!$H$11*3.1</f>
        <v>8946.219900476488</v>
      </c>
      <c r="I85" s="19">
        <v>0</v>
      </c>
      <c r="J85" s="45">
        <f t="shared" si="3"/>
        <v>0</v>
      </c>
      <c r="K85" s="35">
        <f t="shared" si="4"/>
        <v>-0.39220779674390888</v>
      </c>
      <c r="L85" s="35">
        <f t="shared" si="5"/>
        <v>-0.39273523030051088</v>
      </c>
    </row>
    <row r="86" spans="5:12" s="10" customFormat="1" x14ac:dyDescent="0.25">
      <c r="E86" s="16" t="s">
        <v>49</v>
      </c>
      <c r="F86" s="17">
        <v>2011</v>
      </c>
      <c r="G86" s="32">
        <v>1.2360299606228162</v>
      </c>
      <c r="H86" s="40">
        <f>G86*'Example - income calc'!$H$11*3.1</f>
        <v>6635.5680887728449</v>
      </c>
      <c r="I86" s="19">
        <v>7.4399999999999994E-2</v>
      </c>
      <c r="J86" s="45">
        <f t="shared" si="3"/>
        <v>104.16</v>
      </c>
      <c r="K86" s="35">
        <f t="shared" si="4"/>
        <v>-0.41648801387447126</v>
      </c>
      <c r="L86" s="35">
        <f t="shared" si="5"/>
        <v>-0.41592501281533134</v>
      </c>
    </row>
    <row r="87" spans="5:12" s="10" customFormat="1" x14ac:dyDescent="0.25">
      <c r="E87" s="16" t="s">
        <v>49</v>
      </c>
      <c r="F87" s="17">
        <v>2012</v>
      </c>
      <c r="G87" s="32">
        <v>1.7254716698083838</v>
      </c>
      <c r="H87" s="40">
        <f>G87*'Example - income calc'!$H$11*3.1</f>
        <v>9263.1126388658813</v>
      </c>
      <c r="I87" s="19">
        <v>0</v>
      </c>
      <c r="J87" s="45">
        <f t="shared" si="3"/>
        <v>0</v>
      </c>
      <c r="K87" s="35">
        <f t="shared" si="4"/>
        <v>-0.38938718771562725</v>
      </c>
      <c r="L87" s="35">
        <f t="shared" si="5"/>
        <v>-0.38989587786445939</v>
      </c>
    </row>
    <row r="88" spans="5:12" s="10" customFormat="1" x14ac:dyDescent="0.25">
      <c r="E88" s="16" t="s">
        <v>49</v>
      </c>
      <c r="F88" s="17">
        <v>2013</v>
      </c>
      <c r="G88" s="32">
        <v>0.97440687918649849</v>
      </c>
      <c r="H88" s="40">
        <f>G88*'Example - income calc'!$H$11*3.1</f>
        <v>5231.0570123661719</v>
      </c>
      <c r="I88" s="19">
        <v>0</v>
      </c>
      <c r="J88" s="45">
        <f t="shared" si="3"/>
        <v>0</v>
      </c>
      <c r="K88" s="35">
        <f t="shared" si="4"/>
        <v>-0.43570378169364249</v>
      </c>
      <c r="L88" s="35">
        <f t="shared" si="5"/>
        <v>-0.43659772275373143</v>
      </c>
    </row>
    <row r="89" spans="5:12" s="10" customFormat="1" x14ac:dyDescent="0.25">
      <c r="E89" s="16" t="s">
        <v>50</v>
      </c>
      <c r="F89" s="17">
        <v>1985</v>
      </c>
      <c r="G89" s="18">
        <v>1.3509691534148727</v>
      </c>
      <c r="H89" s="40">
        <f>G89*'Example - income calc'!$H$11*3.1</f>
        <v>7252.6136816288417</v>
      </c>
      <c r="I89" s="19">
        <v>9.5999999999999992E-3</v>
      </c>
      <c r="J89" s="45">
        <f t="shared" si="3"/>
        <v>13.44</v>
      </c>
      <c r="K89" s="35">
        <f t="shared" si="4"/>
        <v>-0.40926128016232127</v>
      </c>
      <c r="L89" s="35">
        <f t="shared" si="5"/>
        <v>-0.40976244066335243</v>
      </c>
    </row>
    <row r="90" spans="5:12" s="10" customFormat="1" x14ac:dyDescent="0.25">
      <c r="E90" s="16" t="s">
        <v>50</v>
      </c>
      <c r="F90" s="17">
        <v>1986</v>
      </c>
      <c r="G90" s="18">
        <v>3.2253016221393085</v>
      </c>
      <c r="H90" s="40">
        <f>G90*'Example - income calc'!$H$11*3.1</f>
        <v>17314.878443359819</v>
      </c>
      <c r="I90" s="19">
        <v>4.4399999999999995E-2</v>
      </c>
      <c r="J90" s="45">
        <f t="shared" si="3"/>
        <v>62.16</v>
      </c>
      <c r="K90" s="35">
        <f t="shared" si="4"/>
        <v>-0.33986480575860395</v>
      </c>
      <c r="L90" s="35">
        <f t="shared" si="5"/>
        <v>-0.33984638678180767</v>
      </c>
    </row>
    <row r="91" spans="5:12" s="10" customFormat="1" x14ac:dyDescent="0.25">
      <c r="E91" s="16" t="s">
        <v>50</v>
      </c>
      <c r="F91" s="17">
        <v>1987</v>
      </c>
      <c r="G91" s="18">
        <v>1.6868876144526819</v>
      </c>
      <c r="H91" s="40">
        <f>G91*'Example - income calc'!$H$11*3.1</f>
        <v>9055.9759717864417</v>
      </c>
      <c r="I91" s="19">
        <v>0.20039999999999999</v>
      </c>
      <c r="J91" s="45">
        <f t="shared" si="3"/>
        <v>280.56</v>
      </c>
      <c r="K91" s="35">
        <f t="shared" si="4"/>
        <v>-0.39121931614655953</v>
      </c>
      <c r="L91" s="35">
        <f t="shared" si="5"/>
        <v>-0.38925247430162613</v>
      </c>
    </row>
    <row r="92" spans="5:12" s="10" customFormat="1" x14ac:dyDescent="0.25">
      <c r="E92" s="16" t="s">
        <v>50</v>
      </c>
      <c r="F92" s="17">
        <v>1988</v>
      </c>
      <c r="G92" s="18">
        <v>1.1111739797101701</v>
      </c>
      <c r="H92" s="40">
        <f>G92*'Example - income calc'!$H$11*3.1</f>
        <v>5965.2846902871615</v>
      </c>
      <c r="I92" s="19">
        <v>0.27839999999999998</v>
      </c>
      <c r="J92" s="45">
        <f t="shared" si="3"/>
        <v>389.76</v>
      </c>
      <c r="K92" s="35">
        <f t="shared" si="4"/>
        <v>-0.42512039065418639</v>
      </c>
      <c r="L92" s="35">
        <f t="shared" si="5"/>
        <v>-0.42073708521450193</v>
      </c>
    </row>
    <row r="93" spans="5:12" s="10" customFormat="1" x14ac:dyDescent="0.25">
      <c r="E93" s="16" t="s">
        <v>50</v>
      </c>
      <c r="F93" s="17">
        <v>1989</v>
      </c>
      <c r="G93" s="18">
        <v>1.1754427878191154</v>
      </c>
      <c r="H93" s="40">
        <f>G93*'Example - income calc'!$H$11*3.1</f>
        <v>6310.3087315946204</v>
      </c>
      <c r="I93" s="19">
        <v>0</v>
      </c>
      <c r="J93" s="45">
        <f t="shared" si="3"/>
        <v>0</v>
      </c>
      <c r="K93" s="35">
        <f t="shared" si="4"/>
        <v>-0.42056648110390488</v>
      </c>
      <c r="L93" s="35">
        <f t="shared" si="5"/>
        <v>-0.42131504909146505</v>
      </c>
    </row>
    <row r="94" spans="5:12" s="10" customFormat="1" x14ac:dyDescent="0.25">
      <c r="E94" s="16" t="s">
        <v>50</v>
      </c>
      <c r="F94" s="17">
        <v>1990</v>
      </c>
      <c r="G94" s="18">
        <v>0.17160359794921431</v>
      </c>
      <c r="H94" s="40">
        <f>G94*'Example - income calc'!$H$11*3.1</f>
        <v>921.24575839298018</v>
      </c>
      <c r="I94" s="19">
        <v>0.24</v>
      </c>
      <c r="J94" s="45">
        <f t="shared" si="3"/>
        <v>336</v>
      </c>
      <c r="K94" s="35">
        <f t="shared" si="4"/>
        <v>-0.55019171751760076</v>
      </c>
      <c r="L94" s="35">
        <f t="shared" si="5"/>
        <v>-0.53729695762027807</v>
      </c>
    </row>
    <row r="95" spans="5:12" s="10" customFormat="1" x14ac:dyDescent="0.25">
      <c r="E95" s="16" t="s">
        <v>50</v>
      </c>
      <c r="F95" s="17">
        <v>1991</v>
      </c>
      <c r="G95" s="18">
        <v>2.0467531890419846</v>
      </c>
      <c r="H95" s="40">
        <f>G95*'Example - income calc'!$H$11*3.1</f>
        <v>10987.897202716353</v>
      </c>
      <c r="I95" s="19">
        <v>0</v>
      </c>
      <c r="J95" s="45">
        <f t="shared" si="3"/>
        <v>0</v>
      </c>
      <c r="K95" s="35">
        <f t="shared" si="4"/>
        <v>-0.37561814588458403</v>
      </c>
      <c r="L95" s="35">
        <f t="shared" si="5"/>
        <v>-0.37604285095246598</v>
      </c>
    </row>
    <row r="96" spans="5:12" s="10" customFormat="1" x14ac:dyDescent="0.25">
      <c r="E96" s="16" t="s">
        <v>50</v>
      </c>
      <c r="F96" s="17">
        <v>1992</v>
      </c>
      <c r="G96" s="18">
        <v>1.3327075681670428</v>
      </c>
      <c r="H96" s="40">
        <f>G96*'Example - income calc'!$H$11*3.1</f>
        <v>7154.5772292924867</v>
      </c>
      <c r="I96" s="19">
        <v>2.0400000000000001E-2</v>
      </c>
      <c r="J96" s="45">
        <f t="shared" si="3"/>
        <v>28.560000000000002</v>
      </c>
      <c r="K96" s="35">
        <f t="shared" si="4"/>
        <v>-0.41036795721003166</v>
      </c>
      <c r="L96" s="35">
        <f t="shared" si="5"/>
        <v>-0.41070322478733484</v>
      </c>
    </row>
    <row r="97" spans="5:12" s="10" customFormat="1" x14ac:dyDescent="0.25">
      <c r="E97" s="16" t="s">
        <v>50</v>
      </c>
      <c r="F97" s="17">
        <v>1993</v>
      </c>
      <c r="G97" s="18">
        <v>0.72190170100008555</v>
      </c>
      <c r="H97" s="40">
        <f>G97*'Example - income calc'!$H$11*3.1</f>
        <v>3875.4949661360006</v>
      </c>
      <c r="I97" s="19">
        <v>0</v>
      </c>
      <c r="J97" s="45">
        <f t="shared" si="3"/>
        <v>0</v>
      </c>
      <c r="K97" s="35">
        <f t="shared" si="4"/>
        <v>-0.45938972189320115</v>
      </c>
      <c r="L97" s="35">
        <f t="shared" si="5"/>
        <v>-0.46055595531672083</v>
      </c>
    </row>
    <row r="98" spans="5:12" s="10" customFormat="1" x14ac:dyDescent="0.25">
      <c r="E98" s="16" t="s">
        <v>50</v>
      </c>
      <c r="F98" s="17">
        <v>1994</v>
      </c>
      <c r="G98" s="18">
        <v>1.8184321223574542</v>
      </c>
      <c r="H98" s="40">
        <f>G98*'Example - income calc'!$H$11*3.1</f>
        <v>9762.1664094894313</v>
      </c>
      <c r="I98" s="19">
        <v>1.44E-2</v>
      </c>
      <c r="J98" s="45">
        <f t="shared" si="3"/>
        <v>20.16</v>
      </c>
      <c r="K98" s="35">
        <f t="shared" si="4"/>
        <v>-0.38514272075145489</v>
      </c>
      <c r="L98" s="35">
        <f t="shared" si="5"/>
        <v>-0.38545651407562648</v>
      </c>
    </row>
    <row r="99" spans="5:12" s="10" customFormat="1" x14ac:dyDescent="0.25">
      <c r="E99" s="16" t="s">
        <v>50</v>
      </c>
      <c r="F99" s="17">
        <v>1995</v>
      </c>
      <c r="G99" s="18">
        <v>1.428233621194656</v>
      </c>
      <c r="H99" s="40">
        <f>G99*'Example - income calc'!$H$11*3.1</f>
        <v>7667.4043041289706</v>
      </c>
      <c r="I99" s="19">
        <v>0</v>
      </c>
      <c r="J99" s="45">
        <f t="shared" si="3"/>
        <v>0</v>
      </c>
      <c r="K99" s="35">
        <f t="shared" si="4"/>
        <v>-0.40473821721681641</v>
      </c>
      <c r="L99" s="35">
        <f t="shared" si="5"/>
        <v>-0.40535574110565736</v>
      </c>
    </row>
    <row r="100" spans="5:12" s="10" customFormat="1" x14ac:dyDescent="0.25">
      <c r="E100" s="16" t="s">
        <v>50</v>
      </c>
      <c r="F100" s="17">
        <v>1996</v>
      </c>
      <c r="G100" s="18">
        <v>1.1126998758586446</v>
      </c>
      <c r="H100" s="40">
        <f>G100*'Example - income calc'!$H$11*3.1</f>
        <v>5973.4763912265935</v>
      </c>
      <c r="I100" s="19">
        <v>0</v>
      </c>
      <c r="J100" s="45">
        <f t="shared" si="3"/>
        <v>0</v>
      </c>
      <c r="K100" s="35">
        <f t="shared" si="4"/>
        <v>-0.42500938368351004</v>
      </c>
      <c r="L100" s="35">
        <f t="shared" si="5"/>
        <v>-0.42579848666447762</v>
      </c>
    </row>
    <row r="101" spans="5:12" s="10" customFormat="1" x14ac:dyDescent="0.25">
      <c r="E101" s="16" t="s">
        <v>50</v>
      </c>
      <c r="F101" s="17">
        <v>1997</v>
      </c>
      <c r="G101" s="18">
        <v>1.306077749560461</v>
      </c>
      <c r="H101" s="40">
        <f>G101*'Example - income calc'!$H$11*3.1</f>
        <v>7011.6163139546379</v>
      </c>
      <c r="I101" s="19">
        <v>0.06</v>
      </c>
      <c r="J101" s="45">
        <f t="shared" si="3"/>
        <v>84</v>
      </c>
      <c r="K101" s="35">
        <f t="shared" si="4"/>
        <v>-0.41200897518525892</v>
      </c>
      <c r="L101" s="35">
        <f t="shared" si="5"/>
        <v>-0.41170808126154829</v>
      </c>
    </row>
    <row r="102" spans="5:12" s="10" customFormat="1" x14ac:dyDescent="0.25">
      <c r="E102" s="16" t="s">
        <v>50</v>
      </c>
      <c r="F102" s="17">
        <v>1998</v>
      </c>
      <c r="G102" s="18">
        <v>1.568671048080249</v>
      </c>
      <c r="H102" s="40">
        <f>G102*'Example - income calc'!$H$11*3.1</f>
        <v>8421.3359546545362</v>
      </c>
      <c r="I102" s="19">
        <v>0</v>
      </c>
      <c r="J102" s="45">
        <f t="shared" si="3"/>
        <v>0</v>
      </c>
      <c r="K102" s="35">
        <f t="shared" si="4"/>
        <v>-0.39711463406992975</v>
      </c>
      <c r="L102" s="35">
        <f t="shared" si="5"/>
        <v>-0.39767599303092543</v>
      </c>
    </row>
    <row r="103" spans="5:12" s="10" customFormat="1" x14ac:dyDescent="0.25">
      <c r="E103" s="16" t="s">
        <v>50</v>
      </c>
      <c r="F103" s="17">
        <v>1999</v>
      </c>
      <c r="G103" s="18">
        <v>1.4423031780946602</v>
      </c>
      <c r="H103" s="40">
        <f>G103*'Example - income calc'!$H$11*3.1</f>
        <v>7742.9360515485878</v>
      </c>
      <c r="I103" s="19">
        <v>5.1599999999999993E-2</v>
      </c>
      <c r="J103" s="45">
        <f t="shared" si="3"/>
        <v>72.239999999999995</v>
      </c>
      <c r="K103" s="35">
        <f t="shared" si="4"/>
        <v>-0.4039410324627225</v>
      </c>
      <c r="L103" s="35">
        <f t="shared" si="5"/>
        <v>-0.40379161609756414</v>
      </c>
    </row>
    <row r="104" spans="5:12" s="10" customFormat="1" x14ac:dyDescent="0.25">
      <c r="E104" s="16" t="s">
        <v>50</v>
      </c>
      <c r="F104" s="17">
        <v>2000</v>
      </c>
      <c r="G104" s="18">
        <v>0.38180604210512159</v>
      </c>
      <c r="H104" s="40">
        <f>G104*'Example - income calc'!$H$11*3.1</f>
        <v>2049.70758784586</v>
      </c>
      <c r="I104" s="19">
        <v>0.216</v>
      </c>
      <c r="J104" s="45">
        <f t="shared" si="3"/>
        <v>302.39999999999998</v>
      </c>
      <c r="K104" s="35">
        <f t="shared" si="4"/>
        <v>-0.50544965108241524</v>
      </c>
      <c r="L104" s="35">
        <f t="shared" si="5"/>
        <v>-0.49786874409998716</v>
      </c>
    </row>
    <row r="105" spans="5:12" s="10" customFormat="1" x14ac:dyDescent="0.25">
      <c r="E105" s="16" t="s">
        <v>50</v>
      </c>
      <c r="F105" s="17">
        <v>2001</v>
      </c>
      <c r="G105" s="18">
        <v>0.82133328553247176</v>
      </c>
      <c r="H105" s="40">
        <f>G105*'Example - income calc'!$H$11*3.1</f>
        <v>4409.2887012059546</v>
      </c>
      <c r="I105" s="19">
        <v>3.5999999999999997E-2</v>
      </c>
      <c r="J105" s="45">
        <f t="shared" si="3"/>
        <v>50.4</v>
      </c>
      <c r="K105" s="35">
        <f t="shared" si="4"/>
        <v>-0.44930319408226538</v>
      </c>
      <c r="L105" s="35">
        <f t="shared" si="5"/>
        <v>-0.44943919434085094</v>
      </c>
    </row>
    <row r="106" spans="5:12" s="10" customFormat="1" x14ac:dyDescent="0.25">
      <c r="E106" s="16" t="s">
        <v>50</v>
      </c>
      <c r="F106" s="17">
        <v>2002</v>
      </c>
      <c r="G106" s="18">
        <v>1.615383</v>
      </c>
      <c r="H106" s="40">
        <f>G106*'Example - income calc'!$H$11*3.1</f>
        <v>8672.1068480775466</v>
      </c>
      <c r="I106" s="19">
        <v>0</v>
      </c>
      <c r="J106" s="45">
        <f t="shared" si="3"/>
        <v>0</v>
      </c>
      <c r="K106" s="35">
        <f t="shared" si="4"/>
        <v>-0.39473224016359587</v>
      </c>
      <c r="L106" s="35">
        <f t="shared" si="5"/>
        <v>-0.39527691542268134</v>
      </c>
    </row>
    <row r="107" spans="5:12" s="10" customFormat="1" x14ac:dyDescent="0.25">
      <c r="E107" s="16" t="s">
        <v>50</v>
      </c>
      <c r="F107" s="17">
        <v>2003</v>
      </c>
      <c r="G107" s="18">
        <v>0.63</v>
      </c>
      <c r="H107" s="40">
        <f>G107*'Example - income calc'!$H$11*3.1</f>
        <v>3382.1250528752958</v>
      </c>
      <c r="I107" s="19">
        <v>0</v>
      </c>
      <c r="J107" s="45">
        <f t="shared" si="3"/>
        <v>0</v>
      </c>
      <c r="K107" s="35">
        <f t="shared" si="4"/>
        <v>-0.46981293699828286</v>
      </c>
      <c r="L107" s="35">
        <f t="shared" si="5"/>
        <v>-0.47111839689393192</v>
      </c>
    </row>
    <row r="108" spans="5:12" s="10" customFormat="1" x14ac:dyDescent="0.25">
      <c r="E108" s="16" t="s">
        <v>50</v>
      </c>
      <c r="F108" s="17">
        <v>2004</v>
      </c>
      <c r="G108" s="18">
        <v>1.377</v>
      </c>
      <c r="H108" s="40">
        <f>G108*'Example - income calc'!$H$11*3.1</f>
        <v>7392.3590441417182</v>
      </c>
      <c r="I108" s="19">
        <v>0</v>
      </c>
      <c r="J108" s="45">
        <f t="shared" si="3"/>
        <v>0</v>
      </c>
      <c r="K108" s="35">
        <f t="shared" si="4"/>
        <v>-0.40770920953744061</v>
      </c>
      <c r="L108" s="35">
        <f t="shared" si="5"/>
        <v>-0.40834980602935289</v>
      </c>
    </row>
    <row r="109" spans="5:12" s="10" customFormat="1" x14ac:dyDescent="0.25">
      <c r="E109" s="16" t="s">
        <v>50</v>
      </c>
      <c r="F109" s="17">
        <v>2005</v>
      </c>
      <c r="G109" s="18">
        <v>1.2060000000000002</v>
      </c>
      <c r="H109" s="40">
        <f>G109*'Example - income calc'!$H$11*3.1</f>
        <v>6474.3536726469965</v>
      </c>
      <c r="I109" s="19">
        <v>0</v>
      </c>
      <c r="J109" s="45">
        <f t="shared" si="3"/>
        <v>0</v>
      </c>
      <c r="K109" s="35">
        <f t="shared" si="4"/>
        <v>-0.41848466807724227</v>
      </c>
      <c r="L109" s="35">
        <f t="shared" si="5"/>
        <v>-0.41921482747356459</v>
      </c>
    </row>
    <row r="110" spans="5:12" s="10" customFormat="1" x14ac:dyDescent="0.25">
      <c r="E110" s="16" t="s">
        <v>50</v>
      </c>
      <c r="F110" s="17">
        <v>2006</v>
      </c>
      <c r="G110" s="18">
        <v>0.48403569265178698</v>
      </c>
      <c r="H110" s="40">
        <f>G110*'Example - income calc'!$H$11*3.1</f>
        <v>2598.5226073070721</v>
      </c>
      <c r="I110" s="19">
        <v>0</v>
      </c>
      <c r="J110" s="45">
        <f t="shared" si="3"/>
        <v>0</v>
      </c>
      <c r="K110" s="35">
        <f t="shared" si="4"/>
        <v>-0.48916881275291563</v>
      </c>
      <c r="L110" s="35">
        <f t="shared" si="5"/>
        <v>-0.49076823509828438</v>
      </c>
    </row>
    <row r="111" spans="5:12" s="10" customFormat="1" x14ac:dyDescent="0.25">
      <c r="E111" s="16" t="s">
        <v>50</v>
      </c>
      <c r="F111" s="17">
        <v>2007</v>
      </c>
      <c r="G111" s="18">
        <v>1.3411044829174446</v>
      </c>
      <c r="H111" s="40">
        <f>G111*'Example - income calc'!$H$11*3.1</f>
        <v>7199.65566698168</v>
      </c>
      <c r="I111" s="19">
        <v>0</v>
      </c>
      <c r="J111" s="45">
        <f t="shared" si="3"/>
        <v>0</v>
      </c>
      <c r="K111" s="35">
        <f t="shared" si="4"/>
        <v>-0.40985723634299592</v>
      </c>
      <c r="L111" s="35">
        <f t="shared" si="5"/>
        <v>-0.41051494154869972</v>
      </c>
    </row>
    <row r="112" spans="5:12" s="10" customFormat="1" x14ac:dyDescent="0.25">
      <c r="E112" s="16" t="s">
        <v>50</v>
      </c>
      <c r="F112" s="17">
        <v>2008</v>
      </c>
      <c r="G112" s="18">
        <v>1.9136328656408312</v>
      </c>
      <c r="H112" s="40">
        <f>G112*'Example - income calc'!$H$11*3.1</f>
        <v>10273.24707442762</v>
      </c>
      <c r="I112" s="19">
        <v>0</v>
      </c>
      <c r="J112" s="45">
        <f t="shared" si="3"/>
        <v>0</v>
      </c>
      <c r="K112" s="35">
        <f t="shared" si="4"/>
        <v>-0.38102556158583967</v>
      </c>
      <c r="L112" s="35">
        <f t="shared" si="5"/>
        <v>-0.3814818059393339</v>
      </c>
    </row>
    <row r="113" spans="5:12" s="10" customFormat="1" x14ac:dyDescent="0.25">
      <c r="E113" s="16" t="s">
        <v>50</v>
      </c>
      <c r="F113" s="17">
        <v>2009</v>
      </c>
      <c r="G113" s="18">
        <v>1.8234662722356116</v>
      </c>
      <c r="H113" s="40">
        <f>G113*'Example - income calc'!$H$11*3.1</f>
        <v>9789.1920038114076</v>
      </c>
      <c r="I113" s="19">
        <v>0</v>
      </c>
      <c r="J113" s="45">
        <f t="shared" si="3"/>
        <v>0</v>
      </c>
      <c r="K113" s="35">
        <f t="shared" si="4"/>
        <v>-0.38491938723458402</v>
      </c>
      <c r="L113" s="35">
        <f t="shared" si="5"/>
        <v>-0.38539948524390866</v>
      </c>
    </row>
    <row r="114" spans="5:12" s="10" customFormat="1" x14ac:dyDescent="0.25">
      <c r="E114" s="16" t="s">
        <v>50</v>
      </c>
      <c r="F114" s="17">
        <v>2010</v>
      </c>
      <c r="G114" s="31">
        <v>1.6664429756991601</v>
      </c>
      <c r="H114" s="40">
        <f>G114*'Example - income calc'!$H$11*3.1</f>
        <v>8946.219900476488</v>
      </c>
      <c r="I114" s="19">
        <v>0</v>
      </c>
      <c r="J114" s="45">
        <f t="shared" si="3"/>
        <v>0</v>
      </c>
      <c r="K114" s="35">
        <f t="shared" si="4"/>
        <v>-0.39220779674390888</v>
      </c>
      <c r="L114" s="35">
        <f t="shared" si="5"/>
        <v>-0.39273523030051088</v>
      </c>
    </row>
    <row r="115" spans="5:12" s="10" customFormat="1" x14ac:dyDescent="0.25">
      <c r="E115" s="16" t="s">
        <v>50</v>
      </c>
      <c r="F115" s="17">
        <v>2011</v>
      </c>
      <c r="G115" s="32">
        <v>1.2360299606228162</v>
      </c>
      <c r="H115" s="40">
        <f>G115*'Example - income calc'!$H$11*3.1</f>
        <v>6635.5680887728449</v>
      </c>
      <c r="I115" s="19">
        <v>0</v>
      </c>
      <c r="J115" s="45">
        <f t="shared" si="3"/>
        <v>0</v>
      </c>
      <c r="K115" s="35">
        <f t="shared" si="4"/>
        <v>-0.41648801387447126</v>
      </c>
      <c r="L115" s="35">
        <f t="shared" si="5"/>
        <v>-0.41720086116297339</v>
      </c>
    </row>
    <row r="116" spans="5:12" s="10" customFormat="1" x14ac:dyDescent="0.25">
      <c r="E116" s="16" t="s">
        <v>50</v>
      </c>
      <c r="F116" s="17">
        <v>2012</v>
      </c>
      <c r="G116" s="32">
        <v>1.7254716698083838</v>
      </c>
      <c r="H116" s="40">
        <f>G116*'Example - income calc'!$H$11*3.1</f>
        <v>9263.1126388658813</v>
      </c>
      <c r="I116" s="19">
        <v>0</v>
      </c>
      <c r="J116" s="45">
        <f t="shared" si="3"/>
        <v>0</v>
      </c>
      <c r="K116" s="35">
        <f t="shared" si="4"/>
        <v>-0.38938718771562725</v>
      </c>
      <c r="L116" s="35">
        <f t="shared" si="5"/>
        <v>-0.38989587786445939</v>
      </c>
    </row>
    <row r="117" spans="5:12" s="10" customFormat="1" x14ac:dyDescent="0.25">
      <c r="E117" s="16" t="s">
        <v>50</v>
      </c>
      <c r="F117" s="17">
        <v>2013</v>
      </c>
      <c r="G117" s="32">
        <v>0.97440687918649849</v>
      </c>
      <c r="H117" s="40">
        <f>G117*'Example - income calc'!$H$11*3.1</f>
        <v>5231.0570123661719</v>
      </c>
      <c r="I117" s="19">
        <v>0</v>
      </c>
      <c r="J117" s="45">
        <f t="shared" si="3"/>
        <v>0</v>
      </c>
      <c r="K117" s="35">
        <f t="shared" si="4"/>
        <v>-0.43570378169364249</v>
      </c>
      <c r="L117" s="35">
        <f t="shared" si="5"/>
        <v>-0.43659772275373143</v>
      </c>
    </row>
    <row r="118" spans="5:12" s="10" customFormat="1" x14ac:dyDescent="0.25">
      <c r="E118" s="16" t="s">
        <v>51</v>
      </c>
      <c r="F118" s="17">
        <v>1985</v>
      </c>
      <c r="G118" s="18">
        <v>1.3509691534148727</v>
      </c>
      <c r="H118" s="40">
        <f>G118*'Example - income calc'!$H$11*3.1</f>
        <v>7252.6136816288417</v>
      </c>
      <c r="I118" s="19">
        <v>2.52E-2</v>
      </c>
      <c r="J118" s="45">
        <f t="shared" si="3"/>
        <v>35.28</v>
      </c>
      <c r="K118" s="35">
        <f t="shared" si="4"/>
        <v>-0.40926128016232127</v>
      </c>
      <c r="L118" s="35">
        <f t="shared" si="5"/>
        <v>-0.40951642584633041</v>
      </c>
    </row>
    <row r="119" spans="5:12" s="10" customFormat="1" x14ac:dyDescent="0.25">
      <c r="E119" s="16" t="s">
        <v>51</v>
      </c>
      <c r="F119" s="17">
        <v>1986</v>
      </c>
      <c r="G119" s="18">
        <v>3.2253016221393085</v>
      </c>
      <c r="H119" s="40">
        <f>G119*'Example - income calc'!$H$11*3.1</f>
        <v>17314.878443359819</v>
      </c>
      <c r="I119" s="19">
        <v>0</v>
      </c>
      <c r="J119" s="45">
        <f t="shared" si="3"/>
        <v>0</v>
      </c>
      <c r="K119" s="35">
        <f t="shared" si="4"/>
        <v>-0.33986480575860395</v>
      </c>
      <c r="L119" s="35">
        <f t="shared" si="5"/>
        <v>-0.34012212993532315</v>
      </c>
    </row>
    <row r="120" spans="5:12" s="10" customFormat="1" x14ac:dyDescent="0.25">
      <c r="E120" s="16" t="s">
        <v>51</v>
      </c>
      <c r="F120" s="17">
        <v>1987</v>
      </c>
      <c r="G120" s="18">
        <v>1.6868876144526819</v>
      </c>
      <c r="H120" s="40">
        <f>G120*'Example - income calc'!$H$11*3.1</f>
        <v>9055.9759717864417</v>
      </c>
      <c r="I120" s="19">
        <v>0.1464</v>
      </c>
      <c r="J120" s="45">
        <f t="shared" si="3"/>
        <v>204.96</v>
      </c>
      <c r="K120" s="35">
        <f t="shared" si="4"/>
        <v>-0.39121931614655953</v>
      </c>
      <c r="L120" s="35">
        <f t="shared" si="5"/>
        <v>-0.38991503314911108</v>
      </c>
    </row>
    <row r="121" spans="5:12" s="10" customFormat="1" x14ac:dyDescent="0.25">
      <c r="E121" s="16" t="s">
        <v>51</v>
      </c>
      <c r="F121" s="17">
        <v>1988</v>
      </c>
      <c r="G121" s="18">
        <v>1.1111739797101701</v>
      </c>
      <c r="H121" s="40">
        <f>G121*'Example - income calc'!$H$11*3.1</f>
        <v>5965.2846902871615</v>
      </c>
      <c r="I121" s="19">
        <v>0.24</v>
      </c>
      <c r="J121" s="45">
        <f t="shared" si="3"/>
        <v>336</v>
      </c>
      <c r="K121" s="35">
        <f t="shared" si="4"/>
        <v>-0.42512039065418639</v>
      </c>
      <c r="L121" s="35">
        <f t="shared" si="5"/>
        <v>-0.42143211693044402</v>
      </c>
    </row>
    <row r="122" spans="5:12" s="10" customFormat="1" x14ac:dyDescent="0.25">
      <c r="E122" s="16" t="s">
        <v>51</v>
      </c>
      <c r="F122" s="17">
        <v>1989</v>
      </c>
      <c r="G122" s="18">
        <v>1.1754427878191154</v>
      </c>
      <c r="H122" s="40">
        <f>G122*'Example - income calc'!$H$11*3.1</f>
        <v>6310.3087315946204</v>
      </c>
      <c r="I122" s="19">
        <v>0</v>
      </c>
      <c r="J122" s="45">
        <f t="shared" si="3"/>
        <v>0</v>
      </c>
      <c r="K122" s="35">
        <f t="shared" si="4"/>
        <v>-0.42056648110390488</v>
      </c>
      <c r="L122" s="35">
        <f t="shared" si="5"/>
        <v>-0.42131504909146505</v>
      </c>
    </row>
    <row r="123" spans="5:12" s="10" customFormat="1" x14ac:dyDescent="0.25">
      <c r="E123" s="16" t="s">
        <v>51</v>
      </c>
      <c r="F123" s="17">
        <v>1990</v>
      </c>
      <c r="G123" s="18">
        <v>0.17160359794921431</v>
      </c>
      <c r="H123" s="40">
        <f>G123*'Example - income calc'!$H$11*3.1</f>
        <v>921.24575839298018</v>
      </c>
      <c r="I123" s="19">
        <v>0.30480000000000002</v>
      </c>
      <c r="J123" s="45">
        <f t="shared" si="3"/>
        <v>426.72</v>
      </c>
      <c r="K123" s="35">
        <f t="shared" si="4"/>
        <v>-0.55019171751760076</v>
      </c>
      <c r="L123" s="35">
        <f t="shared" si="5"/>
        <v>-0.53340148445747393</v>
      </c>
    </row>
    <row r="124" spans="5:12" s="10" customFormat="1" x14ac:dyDescent="0.25">
      <c r="E124" s="16" t="s">
        <v>51</v>
      </c>
      <c r="F124" s="17">
        <v>1991</v>
      </c>
      <c r="G124" s="18">
        <v>2.0467531890419846</v>
      </c>
      <c r="H124" s="40">
        <f>G124*'Example - income calc'!$H$11*3.1</f>
        <v>10987.897202716353</v>
      </c>
      <c r="I124" s="19">
        <v>0</v>
      </c>
      <c r="J124" s="45">
        <f t="shared" si="3"/>
        <v>0</v>
      </c>
      <c r="K124" s="35">
        <f t="shared" si="4"/>
        <v>-0.37561814588458403</v>
      </c>
      <c r="L124" s="35">
        <f t="shared" si="5"/>
        <v>-0.37604285095246598</v>
      </c>
    </row>
    <row r="125" spans="5:12" s="10" customFormat="1" x14ac:dyDescent="0.25">
      <c r="E125" s="16" t="s">
        <v>51</v>
      </c>
      <c r="F125" s="17">
        <v>1992</v>
      </c>
      <c r="G125" s="18">
        <v>1.3327075681670428</v>
      </c>
      <c r="H125" s="40">
        <f>G125*'Example - income calc'!$H$11*3.1</f>
        <v>7154.5772292924867</v>
      </c>
      <c r="I125" s="19">
        <v>0.20400000000000001</v>
      </c>
      <c r="J125" s="45">
        <f t="shared" si="3"/>
        <v>285.60000000000002</v>
      </c>
      <c r="K125" s="35">
        <f t="shared" si="4"/>
        <v>-0.41036795721003166</v>
      </c>
      <c r="L125" s="35">
        <f t="shared" si="5"/>
        <v>-0.40782130196875993</v>
      </c>
    </row>
    <row r="126" spans="5:12" s="10" customFormat="1" x14ac:dyDescent="0.25">
      <c r="E126" s="16" t="s">
        <v>51</v>
      </c>
      <c r="F126" s="17">
        <v>1993</v>
      </c>
      <c r="G126" s="18">
        <v>0.72190170100008555</v>
      </c>
      <c r="H126" s="40">
        <f>G126*'Example - income calc'!$H$11*3.1</f>
        <v>3875.4949661360006</v>
      </c>
      <c r="I126" s="19">
        <v>0.13200000000000001</v>
      </c>
      <c r="J126" s="45">
        <f t="shared" si="3"/>
        <v>184.8</v>
      </c>
      <c r="K126" s="35">
        <f t="shared" si="4"/>
        <v>-0.45938972189320115</v>
      </c>
      <c r="L126" s="35">
        <f t="shared" si="5"/>
        <v>-0.45689055728689404</v>
      </c>
    </row>
    <row r="127" spans="5:12" s="10" customFormat="1" x14ac:dyDescent="0.25">
      <c r="E127" s="16" t="s">
        <v>51</v>
      </c>
      <c r="F127" s="17">
        <v>1994</v>
      </c>
      <c r="G127" s="18">
        <v>1.8184321223574542</v>
      </c>
      <c r="H127" s="40">
        <f>G127*'Example - income calc'!$H$11*3.1</f>
        <v>9762.1664094894313</v>
      </c>
      <c r="I127" s="19">
        <v>0</v>
      </c>
      <c r="J127" s="45">
        <f t="shared" si="3"/>
        <v>0</v>
      </c>
      <c r="K127" s="35">
        <f t="shared" si="4"/>
        <v>-0.38514272075145489</v>
      </c>
      <c r="L127" s="35">
        <f t="shared" si="5"/>
        <v>-0.38562421665462387</v>
      </c>
    </row>
    <row r="128" spans="5:12" s="10" customFormat="1" x14ac:dyDescent="0.25">
      <c r="E128" s="16" t="s">
        <v>51</v>
      </c>
      <c r="F128" s="17">
        <v>1995</v>
      </c>
      <c r="G128" s="18">
        <v>1.428233621194656</v>
      </c>
      <c r="H128" s="40">
        <f>G128*'Example - income calc'!$H$11*3.1</f>
        <v>7667.4043041289706</v>
      </c>
      <c r="I128" s="19">
        <v>0</v>
      </c>
      <c r="J128" s="45">
        <f t="shared" si="3"/>
        <v>0</v>
      </c>
      <c r="K128" s="35">
        <f t="shared" si="4"/>
        <v>-0.40473821721681641</v>
      </c>
      <c r="L128" s="35">
        <f t="shared" si="5"/>
        <v>-0.40535574110565736</v>
      </c>
    </row>
    <row r="129" spans="5:12" s="10" customFormat="1" x14ac:dyDescent="0.25">
      <c r="E129" s="16" t="s">
        <v>51</v>
      </c>
      <c r="F129" s="17">
        <v>1996</v>
      </c>
      <c r="G129" s="18">
        <v>1.1126998758586446</v>
      </c>
      <c r="H129" s="40">
        <f>G129*'Example - income calc'!$H$11*3.1</f>
        <v>5973.4763912265935</v>
      </c>
      <c r="I129" s="19">
        <v>0</v>
      </c>
      <c r="J129" s="45">
        <f t="shared" si="3"/>
        <v>0</v>
      </c>
      <c r="K129" s="35">
        <f t="shared" si="4"/>
        <v>-0.42500938368351004</v>
      </c>
      <c r="L129" s="35">
        <f t="shared" si="5"/>
        <v>-0.42579848666447762</v>
      </c>
    </row>
    <row r="130" spans="5:12" s="10" customFormat="1" x14ac:dyDescent="0.25">
      <c r="E130" s="16" t="s">
        <v>51</v>
      </c>
      <c r="F130" s="17">
        <v>1997</v>
      </c>
      <c r="G130" s="18">
        <v>1.306077749560461</v>
      </c>
      <c r="H130" s="40">
        <f>G130*'Example - income calc'!$H$11*3.1</f>
        <v>7011.6163139546379</v>
      </c>
      <c r="I130" s="19">
        <v>0</v>
      </c>
      <c r="J130" s="45">
        <f t="shared" ref="J130:J193" si="6">I130*1400</f>
        <v>0</v>
      </c>
      <c r="K130" s="35">
        <f t="shared" ref="K130:K193" si="7">(H130+$B$3)^(1-$B$2)/(1-$B$2)</f>
        <v>-0.41200897518525892</v>
      </c>
      <c r="L130" s="35">
        <f t="shared" ref="L130:L193" si="8">(H130+J130+$B$3-$B$4)^(1-$B$2)/(1-$B$2)</f>
        <v>-0.41268418471851265</v>
      </c>
    </row>
    <row r="131" spans="5:12" s="10" customFormat="1" x14ac:dyDescent="0.25">
      <c r="E131" s="16" t="s">
        <v>51</v>
      </c>
      <c r="F131" s="17">
        <v>1998</v>
      </c>
      <c r="G131" s="18">
        <v>1.568671048080249</v>
      </c>
      <c r="H131" s="40">
        <f>G131*'Example - income calc'!$H$11*3.1</f>
        <v>8421.3359546545362</v>
      </c>
      <c r="I131" s="19">
        <v>0</v>
      </c>
      <c r="J131" s="45">
        <f t="shared" si="6"/>
        <v>0</v>
      </c>
      <c r="K131" s="35">
        <f t="shared" si="7"/>
        <v>-0.39711463406992975</v>
      </c>
      <c r="L131" s="35">
        <f t="shared" si="8"/>
        <v>-0.39767599303092543</v>
      </c>
    </row>
    <row r="132" spans="5:12" s="10" customFormat="1" x14ac:dyDescent="0.25">
      <c r="E132" s="16" t="s">
        <v>51</v>
      </c>
      <c r="F132" s="17">
        <v>1999</v>
      </c>
      <c r="G132" s="18">
        <v>1.4423031780946602</v>
      </c>
      <c r="H132" s="40">
        <f>G132*'Example - income calc'!$H$11*3.1</f>
        <v>7742.9360515485878</v>
      </c>
      <c r="I132" s="19">
        <v>1.2E-2</v>
      </c>
      <c r="J132" s="45">
        <f t="shared" si="6"/>
        <v>16.8</v>
      </c>
      <c r="K132" s="35">
        <f t="shared" si="7"/>
        <v>-0.4039410324627225</v>
      </c>
      <c r="L132" s="35">
        <f t="shared" si="8"/>
        <v>-0.40437489518625641</v>
      </c>
    </row>
    <row r="133" spans="5:12" s="10" customFormat="1" x14ac:dyDescent="0.25">
      <c r="E133" s="16" t="s">
        <v>51</v>
      </c>
      <c r="F133" s="17">
        <v>2000</v>
      </c>
      <c r="G133" s="18">
        <v>0.38180604210512159</v>
      </c>
      <c r="H133" s="40">
        <f>G133*'Example - income calc'!$H$11*3.1</f>
        <v>2049.70758784586</v>
      </c>
      <c r="I133" s="19">
        <v>8.2799999999999999E-2</v>
      </c>
      <c r="J133" s="45">
        <f t="shared" si="6"/>
        <v>115.92</v>
      </c>
      <c r="K133" s="35">
        <f t="shared" si="7"/>
        <v>-0.50544965108241524</v>
      </c>
      <c r="L133" s="35">
        <f t="shared" si="8"/>
        <v>-0.50360065741146998</v>
      </c>
    </row>
    <row r="134" spans="5:12" s="10" customFormat="1" x14ac:dyDescent="0.25">
      <c r="E134" s="16" t="s">
        <v>51</v>
      </c>
      <c r="F134" s="17">
        <v>2001</v>
      </c>
      <c r="G134" s="18">
        <v>0.82133328553247176</v>
      </c>
      <c r="H134" s="40">
        <f>G134*'Example - income calc'!$H$11*3.1</f>
        <v>4409.2887012059546</v>
      </c>
      <c r="I134" s="19">
        <v>0</v>
      </c>
      <c r="J134" s="45">
        <f t="shared" si="6"/>
        <v>0</v>
      </c>
      <c r="K134" s="35">
        <f t="shared" si="7"/>
        <v>-0.44930319408226538</v>
      </c>
      <c r="L134" s="35">
        <f t="shared" si="8"/>
        <v>-0.45034633244605382</v>
      </c>
    </row>
    <row r="135" spans="5:12" s="10" customFormat="1" x14ac:dyDescent="0.25">
      <c r="E135" s="16" t="s">
        <v>51</v>
      </c>
      <c r="F135" s="17">
        <v>2002</v>
      </c>
      <c r="G135" s="18">
        <v>1.615383</v>
      </c>
      <c r="H135" s="40">
        <f>G135*'Example - income calc'!$H$11*3.1</f>
        <v>8672.1068480775466</v>
      </c>
      <c r="I135" s="19">
        <v>0</v>
      </c>
      <c r="J135" s="45">
        <f t="shared" si="6"/>
        <v>0</v>
      </c>
      <c r="K135" s="35">
        <f t="shared" si="7"/>
        <v>-0.39473224016359587</v>
      </c>
      <c r="L135" s="35">
        <f t="shared" si="8"/>
        <v>-0.39527691542268134</v>
      </c>
    </row>
    <row r="136" spans="5:12" s="10" customFormat="1" x14ac:dyDescent="0.25">
      <c r="E136" s="16" t="s">
        <v>51</v>
      </c>
      <c r="F136" s="17">
        <v>2003</v>
      </c>
      <c r="G136" s="18">
        <v>0.63</v>
      </c>
      <c r="H136" s="40">
        <f>G136*'Example - income calc'!$H$11*3.1</f>
        <v>3382.1250528752958</v>
      </c>
      <c r="I136" s="19">
        <v>1.44E-2</v>
      </c>
      <c r="J136" s="45">
        <f t="shared" si="6"/>
        <v>20.16</v>
      </c>
      <c r="K136" s="35">
        <f t="shared" si="7"/>
        <v>-0.46981293699828286</v>
      </c>
      <c r="L136" s="35">
        <f t="shared" si="8"/>
        <v>-0.4706625807999299</v>
      </c>
    </row>
    <row r="137" spans="5:12" s="10" customFormat="1" x14ac:dyDescent="0.25">
      <c r="E137" s="16" t="s">
        <v>51</v>
      </c>
      <c r="F137" s="17">
        <v>2004</v>
      </c>
      <c r="G137" s="18">
        <v>1.377</v>
      </c>
      <c r="H137" s="40">
        <f>G137*'Example - income calc'!$H$11*3.1</f>
        <v>7392.3590441417182</v>
      </c>
      <c r="I137" s="19">
        <v>0</v>
      </c>
      <c r="J137" s="45">
        <f t="shared" si="6"/>
        <v>0</v>
      </c>
      <c r="K137" s="35">
        <f t="shared" si="7"/>
        <v>-0.40770920953744061</v>
      </c>
      <c r="L137" s="35">
        <f t="shared" si="8"/>
        <v>-0.40834980602935289</v>
      </c>
    </row>
    <row r="138" spans="5:12" s="10" customFormat="1" x14ac:dyDescent="0.25">
      <c r="E138" s="16" t="s">
        <v>51</v>
      </c>
      <c r="F138" s="17">
        <v>2005</v>
      </c>
      <c r="G138" s="18">
        <v>1.2060000000000002</v>
      </c>
      <c r="H138" s="40">
        <f>G138*'Example - income calc'!$H$11*3.1</f>
        <v>6474.3536726469965</v>
      </c>
      <c r="I138" s="19">
        <v>0</v>
      </c>
      <c r="J138" s="45">
        <f t="shared" si="6"/>
        <v>0</v>
      </c>
      <c r="K138" s="35">
        <f t="shared" si="7"/>
        <v>-0.41848466807724227</v>
      </c>
      <c r="L138" s="35">
        <f t="shared" si="8"/>
        <v>-0.41921482747356459</v>
      </c>
    </row>
    <row r="139" spans="5:12" s="10" customFormat="1" x14ac:dyDescent="0.25">
      <c r="E139" s="16" t="s">
        <v>51</v>
      </c>
      <c r="F139" s="17">
        <v>2006</v>
      </c>
      <c r="G139" s="18">
        <v>0.48403569265178698</v>
      </c>
      <c r="H139" s="40">
        <f>G139*'Example - income calc'!$H$11*3.1</f>
        <v>2598.5226073070721</v>
      </c>
      <c r="I139" s="19">
        <v>0</v>
      </c>
      <c r="J139" s="45">
        <f t="shared" si="6"/>
        <v>0</v>
      </c>
      <c r="K139" s="35">
        <f t="shared" si="7"/>
        <v>-0.48916881275291563</v>
      </c>
      <c r="L139" s="35">
        <f t="shared" si="8"/>
        <v>-0.49076823509828438</v>
      </c>
    </row>
    <row r="140" spans="5:12" s="10" customFormat="1" x14ac:dyDescent="0.25">
      <c r="E140" s="16" t="s">
        <v>51</v>
      </c>
      <c r="F140" s="17">
        <v>2007</v>
      </c>
      <c r="G140" s="18">
        <v>1.3411044829174446</v>
      </c>
      <c r="H140" s="40">
        <f>G140*'Example - income calc'!$H$11*3.1</f>
        <v>7199.65566698168</v>
      </c>
      <c r="I140" s="19">
        <v>0</v>
      </c>
      <c r="J140" s="45">
        <f t="shared" si="6"/>
        <v>0</v>
      </c>
      <c r="K140" s="35">
        <f t="shared" si="7"/>
        <v>-0.40985723634299592</v>
      </c>
      <c r="L140" s="35">
        <f t="shared" si="8"/>
        <v>-0.41051494154869972</v>
      </c>
    </row>
    <row r="141" spans="5:12" s="10" customFormat="1" x14ac:dyDescent="0.25">
      <c r="E141" s="16" t="s">
        <v>51</v>
      </c>
      <c r="F141" s="17">
        <v>2008</v>
      </c>
      <c r="G141" s="18">
        <v>1.9136328656408312</v>
      </c>
      <c r="H141" s="40">
        <f>G141*'Example - income calc'!$H$11*3.1</f>
        <v>10273.24707442762</v>
      </c>
      <c r="I141" s="19">
        <v>0</v>
      </c>
      <c r="J141" s="45">
        <f t="shared" si="6"/>
        <v>0</v>
      </c>
      <c r="K141" s="35">
        <f t="shared" si="7"/>
        <v>-0.38102556158583967</v>
      </c>
      <c r="L141" s="35">
        <f t="shared" si="8"/>
        <v>-0.3814818059393339</v>
      </c>
    </row>
    <row r="142" spans="5:12" s="10" customFormat="1" x14ac:dyDescent="0.25">
      <c r="E142" s="16" t="s">
        <v>51</v>
      </c>
      <c r="F142" s="17">
        <v>2009</v>
      </c>
      <c r="G142" s="18">
        <v>1.8234662722356116</v>
      </c>
      <c r="H142" s="40">
        <f>G142*'Example - income calc'!$H$11*3.1</f>
        <v>9789.1920038114076</v>
      </c>
      <c r="I142" s="19">
        <v>0</v>
      </c>
      <c r="J142" s="45">
        <f t="shared" si="6"/>
        <v>0</v>
      </c>
      <c r="K142" s="35">
        <f t="shared" si="7"/>
        <v>-0.38491938723458402</v>
      </c>
      <c r="L142" s="35">
        <f t="shared" si="8"/>
        <v>-0.38539948524390866</v>
      </c>
    </row>
    <row r="143" spans="5:12" s="10" customFormat="1" x14ac:dyDescent="0.25">
      <c r="E143" s="16" t="s">
        <v>51</v>
      </c>
      <c r="F143" s="17">
        <v>2010</v>
      </c>
      <c r="G143" s="31">
        <v>1.6664429756991601</v>
      </c>
      <c r="H143" s="40">
        <f>G143*'Example - income calc'!$H$11*3.1</f>
        <v>8946.219900476488</v>
      </c>
      <c r="I143" s="19">
        <v>0</v>
      </c>
      <c r="J143" s="45">
        <f t="shared" si="6"/>
        <v>0</v>
      </c>
      <c r="K143" s="35">
        <f t="shared" si="7"/>
        <v>-0.39220779674390888</v>
      </c>
      <c r="L143" s="35">
        <f t="shared" si="8"/>
        <v>-0.39273523030051088</v>
      </c>
    </row>
    <row r="144" spans="5:12" s="10" customFormat="1" x14ac:dyDescent="0.25">
      <c r="E144" s="16" t="s">
        <v>51</v>
      </c>
      <c r="F144" s="17">
        <v>2011</v>
      </c>
      <c r="G144" s="32">
        <v>1.2360299606228162</v>
      </c>
      <c r="H144" s="40">
        <f>G144*'Example - income calc'!$H$11*3.1</f>
        <v>6635.5680887728449</v>
      </c>
      <c r="I144" s="19">
        <v>1.2E-2</v>
      </c>
      <c r="J144" s="45">
        <f t="shared" si="6"/>
        <v>16.8</v>
      </c>
      <c r="K144" s="35">
        <f t="shared" si="7"/>
        <v>-0.41648801387447126</v>
      </c>
      <c r="L144" s="35">
        <f t="shared" si="8"/>
        <v>-0.41699375352190809</v>
      </c>
    </row>
    <row r="145" spans="5:12" s="10" customFormat="1" x14ac:dyDescent="0.25">
      <c r="E145" s="16" t="s">
        <v>51</v>
      </c>
      <c r="F145" s="17">
        <v>2012</v>
      </c>
      <c r="G145" s="32">
        <v>1.7254716698083838</v>
      </c>
      <c r="H145" s="40">
        <f>G145*'Example - income calc'!$H$11*3.1</f>
        <v>9263.1126388658813</v>
      </c>
      <c r="I145" s="19">
        <v>0</v>
      </c>
      <c r="J145" s="45">
        <f t="shared" si="6"/>
        <v>0</v>
      </c>
      <c r="K145" s="35">
        <f t="shared" si="7"/>
        <v>-0.38938718771562725</v>
      </c>
      <c r="L145" s="35">
        <f t="shared" si="8"/>
        <v>-0.38989587786445939</v>
      </c>
    </row>
    <row r="146" spans="5:12" s="10" customFormat="1" x14ac:dyDescent="0.25">
      <c r="E146" s="16" t="s">
        <v>51</v>
      </c>
      <c r="F146" s="17">
        <v>2013</v>
      </c>
      <c r="G146" s="32">
        <v>0.97440687918649849</v>
      </c>
      <c r="H146" s="40">
        <f>G146*'Example - income calc'!$H$11*3.1</f>
        <v>5231.0570123661719</v>
      </c>
      <c r="I146" s="19">
        <v>0</v>
      </c>
      <c r="J146" s="45">
        <f t="shared" si="6"/>
        <v>0</v>
      </c>
      <c r="K146" s="35">
        <f t="shared" si="7"/>
        <v>-0.43570378169364249</v>
      </c>
      <c r="L146" s="35">
        <f t="shared" si="8"/>
        <v>-0.43659772275373143</v>
      </c>
    </row>
    <row r="147" spans="5:12" s="10" customFormat="1" x14ac:dyDescent="0.25">
      <c r="E147" s="16" t="s">
        <v>52</v>
      </c>
      <c r="F147" s="17">
        <v>1985</v>
      </c>
      <c r="G147" s="18">
        <v>1.3509691534148727</v>
      </c>
      <c r="H147" s="40">
        <f>G147*'Example - income calc'!$H$11*3.1</f>
        <v>7252.6136816288417</v>
      </c>
      <c r="I147" s="19">
        <v>3.2399999999999998E-2</v>
      </c>
      <c r="J147" s="45">
        <f t="shared" si="6"/>
        <v>45.36</v>
      </c>
      <c r="K147" s="35">
        <f t="shared" si="7"/>
        <v>-0.40926128016232127</v>
      </c>
      <c r="L147" s="35">
        <f t="shared" si="8"/>
        <v>-0.4094031292756164</v>
      </c>
    </row>
    <row r="148" spans="5:12" s="10" customFormat="1" x14ac:dyDescent="0.25">
      <c r="E148" s="16" t="s">
        <v>52</v>
      </c>
      <c r="F148" s="17">
        <v>1986</v>
      </c>
      <c r="G148" s="18">
        <v>3.2253016221393085</v>
      </c>
      <c r="H148" s="40">
        <f>G148*'Example - income calc'!$H$11*3.1</f>
        <v>17314.878443359819</v>
      </c>
      <c r="I148" s="19">
        <v>0</v>
      </c>
      <c r="J148" s="45">
        <f t="shared" si="6"/>
        <v>0</v>
      </c>
      <c r="K148" s="35">
        <f t="shared" si="7"/>
        <v>-0.33986480575860395</v>
      </c>
      <c r="L148" s="35">
        <f t="shared" si="8"/>
        <v>-0.34012212993532315</v>
      </c>
    </row>
    <row r="149" spans="5:12" s="10" customFormat="1" x14ac:dyDescent="0.25">
      <c r="E149" s="16" t="s">
        <v>52</v>
      </c>
      <c r="F149" s="17">
        <v>1987</v>
      </c>
      <c r="G149" s="18">
        <v>1.6868876144526819</v>
      </c>
      <c r="H149" s="40">
        <f>G149*'Example - income calc'!$H$11*3.1</f>
        <v>9055.9759717864417</v>
      </c>
      <c r="I149" s="19">
        <v>0.1368</v>
      </c>
      <c r="J149" s="45">
        <f t="shared" si="6"/>
        <v>191.52</v>
      </c>
      <c r="K149" s="35">
        <f t="shared" si="7"/>
        <v>-0.39121931614655953</v>
      </c>
      <c r="L149" s="35">
        <f t="shared" si="8"/>
        <v>-0.39003341326762264</v>
      </c>
    </row>
    <row r="150" spans="5:12" s="10" customFormat="1" x14ac:dyDescent="0.25">
      <c r="E150" s="16" t="s">
        <v>52</v>
      </c>
      <c r="F150" s="17">
        <v>1988</v>
      </c>
      <c r="G150" s="18">
        <v>1.1111739797101701</v>
      </c>
      <c r="H150" s="40">
        <f>G150*'Example - income calc'!$H$11*3.1</f>
        <v>5965.2846902871615</v>
      </c>
      <c r="I150" s="19">
        <v>0.24</v>
      </c>
      <c r="J150" s="45">
        <f t="shared" si="6"/>
        <v>336</v>
      </c>
      <c r="K150" s="35">
        <f t="shared" si="7"/>
        <v>-0.42512039065418639</v>
      </c>
      <c r="L150" s="35">
        <f t="shared" si="8"/>
        <v>-0.42143211693044402</v>
      </c>
    </row>
    <row r="151" spans="5:12" s="10" customFormat="1" x14ac:dyDescent="0.25">
      <c r="E151" s="16" t="s">
        <v>52</v>
      </c>
      <c r="F151" s="17">
        <v>1989</v>
      </c>
      <c r="G151" s="18">
        <v>1.1754427878191154</v>
      </c>
      <c r="H151" s="40">
        <f>G151*'Example - income calc'!$H$11*3.1</f>
        <v>6310.3087315946204</v>
      </c>
      <c r="I151" s="19">
        <v>0</v>
      </c>
      <c r="J151" s="45">
        <f t="shared" si="6"/>
        <v>0</v>
      </c>
      <c r="K151" s="35">
        <f t="shared" si="7"/>
        <v>-0.42056648110390488</v>
      </c>
      <c r="L151" s="35">
        <f t="shared" si="8"/>
        <v>-0.42131504909146505</v>
      </c>
    </row>
    <row r="152" spans="5:12" s="10" customFormat="1" x14ac:dyDescent="0.25">
      <c r="E152" s="16" t="s">
        <v>52</v>
      </c>
      <c r="F152" s="17">
        <v>1990</v>
      </c>
      <c r="G152" s="18">
        <v>0.17160359794921431</v>
      </c>
      <c r="H152" s="40">
        <f>G152*'Example - income calc'!$H$11*3.1</f>
        <v>921.24575839298018</v>
      </c>
      <c r="I152" s="19">
        <v>0.2676</v>
      </c>
      <c r="J152" s="45">
        <f t="shared" si="6"/>
        <v>374.64</v>
      </c>
      <c r="K152" s="35">
        <f t="shared" si="7"/>
        <v>-0.55019171751760076</v>
      </c>
      <c r="L152" s="35">
        <f t="shared" si="8"/>
        <v>-0.53562042009662503</v>
      </c>
    </row>
    <row r="153" spans="5:12" s="10" customFormat="1" x14ac:dyDescent="0.25">
      <c r="E153" s="16" t="s">
        <v>52</v>
      </c>
      <c r="F153" s="17">
        <v>1991</v>
      </c>
      <c r="G153" s="18">
        <v>2.0467531890419846</v>
      </c>
      <c r="H153" s="40">
        <f>G153*'Example - income calc'!$H$11*3.1</f>
        <v>10987.897202716353</v>
      </c>
      <c r="I153" s="19">
        <v>0</v>
      </c>
      <c r="J153" s="45">
        <f t="shared" si="6"/>
        <v>0</v>
      </c>
      <c r="K153" s="35">
        <f t="shared" si="7"/>
        <v>-0.37561814588458403</v>
      </c>
      <c r="L153" s="35">
        <f t="shared" si="8"/>
        <v>-0.37604285095246598</v>
      </c>
    </row>
    <row r="154" spans="5:12" s="10" customFormat="1" x14ac:dyDescent="0.25">
      <c r="E154" s="16" t="s">
        <v>52</v>
      </c>
      <c r="F154" s="17">
        <v>1992</v>
      </c>
      <c r="G154" s="18">
        <v>1.3327075681670428</v>
      </c>
      <c r="H154" s="40">
        <f>G154*'Example - income calc'!$H$11*3.1</f>
        <v>7154.5772292924867</v>
      </c>
      <c r="I154" s="19">
        <v>0.24</v>
      </c>
      <c r="J154" s="45">
        <f t="shared" si="6"/>
        <v>336</v>
      </c>
      <c r="K154" s="35">
        <f t="shared" si="7"/>
        <v>-0.41036795721003166</v>
      </c>
      <c r="L154" s="35">
        <f t="shared" si="8"/>
        <v>-0.40726794495449636</v>
      </c>
    </row>
    <row r="155" spans="5:12" s="10" customFormat="1" x14ac:dyDescent="0.25">
      <c r="E155" s="16" t="s">
        <v>52</v>
      </c>
      <c r="F155" s="17">
        <v>1993</v>
      </c>
      <c r="G155" s="18">
        <v>0.72190170100008555</v>
      </c>
      <c r="H155" s="40">
        <f>G155*'Example - income calc'!$H$11*3.1</f>
        <v>3875.4949661360006</v>
      </c>
      <c r="I155" s="19">
        <v>0.20280000000000001</v>
      </c>
      <c r="J155" s="45">
        <f t="shared" si="6"/>
        <v>283.92</v>
      </c>
      <c r="K155" s="35">
        <f t="shared" si="7"/>
        <v>-0.45938972189320115</v>
      </c>
      <c r="L155" s="35">
        <f t="shared" si="8"/>
        <v>-0.45498344601507235</v>
      </c>
    </row>
    <row r="156" spans="5:12" s="10" customFormat="1" x14ac:dyDescent="0.25">
      <c r="E156" s="16" t="s">
        <v>52</v>
      </c>
      <c r="F156" s="17">
        <v>1994</v>
      </c>
      <c r="G156" s="18">
        <v>1.8184321223574542</v>
      </c>
      <c r="H156" s="40">
        <f>G156*'Example - income calc'!$H$11*3.1</f>
        <v>9762.1664094894313</v>
      </c>
      <c r="I156" s="19">
        <v>0</v>
      </c>
      <c r="J156" s="45">
        <f t="shared" si="6"/>
        <v>0</v>
      </c>
      <c r="K156" s="35">
        <f t="shared" si="7"/>
        <v>-0.38514272075145489</v>
      </c>
      <c r="L156" s="35">
        <f t="shared" si="8"/>
        <v>-0.38562421665462387</v>
      </c>
    </row>
    <row r="157" spans="5:12" s="10" customFormat="1" x14ac:dyDescent="0.25">
      <c r="E157" s="16" t="s">
        <v>52</v>
      </c>
      <c r="F157" s="17">
        <v>1995</v>
      </c>
      <c r="G157" s="18">
        <v>1.428233621194656</v>
      </c>
      <c r="H157" s="40">
        <f>G157*'Example - income calc'!$H$11*3.1</f>
        <v>7667.4043041289706</v>
      </c>
      <c r="I157" s="19">
        <v>0</v>
      </c>
      <c r="J157" s="45">
        <f t="shared" si="6"/>
        <v>0</v>
      </c>
      <c r="K157" s="35">
        <f t="shared" si="7"/>
        <v>-0.40473821721681641</v>
      </c>
      <c r="L157" s="35">
        <f t="shared" si="8"/>
        <v>-0.40535574110565736</v>
      </c>
    </row>
    <row r="158" spans="5:12" s="10" customFormat="1" x14ac:dyDescent="0.25">
      <c r="E158" s="16" t="s">
        <v>52</v>
      </c>
      <c r="F158" s="17">
        <v>1996</v>
      </c>
      <c r="G158" s="18">
        <v>1.1126998758586446</v>
      </c>
      <c r="H158" s="40">
        <f>G158*'Example - income calc'!$H$11*3.1</f>
        <v>5973.4763912265935</v>
      </c>
      <c r="I158" s="19">
        <v>0</v>
      </c>
      <c r="J158" s="45">
        <f t="shared" si="6"/>
        <v>0</v>
      </c>
      <c r="K158" s="35">
        <f t="shared" si="7"/>
        <v>-0.42500938368351004</v>
      </c>
      <c r="L158" s="35">
        <f t="shared" si="8"/>
        <v>-0.42579848666447762</v>
      </c>
    </row>
    <row r="159" spans="5:12" s="10" customFormat="1" x14ac:dyDescent="0.25">
      <c r="E159" s="16" t="s">
        <v>52</v>
      </c>
      <c r="F159" s="17">
        <v>1997</v>
      </c>
      <c r="G159" s="18">
        <v>1.306077749560461</v>
      </c>
      <c r="H159" s="40">
        <f>G159*'Example - income calc'!$H$11*3.1</f>
        <v>7011.6163139546379</v>
      </c>
      <c r="I159" s="19">
        <v>0</v>
      </c>
      <c r="J159" s="45">
        <f t="shared" si="6"/>
        <v>0</v>
      </c>
      <c r="K159" s="35">
        <f t="shared" si="7"/>
        <v>-0.41200897518525892</v>
      </c>
      <c r="L159" s="35">
        <f t="shared" si="8"/>
        <v>-0.41268418471851265</v>
      </c>
    </row>
    <row r="160" spans="5:12" s="10" customFormat="1" x14ac:dyDescent="0.25">
      <c r="E160" s="16" t="s">
        <v>52</v>
      </c>
      <c r="F160" s="17">
        <v>1998</v>
      </c>
      <c r="G160" s="18">
        <v>1.568671048080249</v>
      </c>
      <c r="H160" s="40">
        <f>G160*'Example - income calc'!$H$11*3.1</f>
        <v>8421.3359546545362</v>
      </c>
      <c r="I160" s="19">
        <v>0</v>
      </c>
      <c r="J160" s="45">
        <f t="shared" si="6"/>
        <v>0</v>
      </c>
      <c r="K160" s="35">
        <f t="shared" si="7"/>
        <v>-0.39711463406992975</v>
      </c>
      <c r="L160" s="35">
        <f t="shared" si="8"/>
        <v>-0.39767599303092543</v>
      </c>
    </row>
    <row r="161" spans="5:12" s="10" customFormat="1" x14ac:dyDescent="0.25">
      <c r="E161" s="16" t="s">
        <v>52</v>
      </c>
      <c r="F161" s="17">
        <v>1999</v>
      </c>
      <c r="G161" s="18">
        <v>1.4423031780946602</v>
      </c>
      <c r="H161" s="40">
        <f>G161*'Example - income calc'!$H$11*3.1</f>
        <v>7742.9360515485878</v>
      </c>
      <c r="I161" s="19">
        <v>0</v>
      </c>
      <c r="J161" s="45">
        <f t="shared" si="6"/>
        <v>0</v>
      </c>
      <c r="K161" s="35">
        <f t="shared" si="7"/>
        <v>-0.4039410324627225</v>
      </c>
      <c r="L161" s="35">
        <f t="shared" si="8"/>
        <v>-0.40455248044286352</v>
      </c>
    </row>
    <row r="162" spans="5:12" s="10" customFormat="1" x14ac:dyDescent="0.25">
      <c r="E162" s="16" t="s">
        <v>52</v>
      </c>
      <c r="F162" s="17">
        <v>2000</v>
      </c>
      <c r="G162" s="18">
        <v>0.38180604210512159</v>
      </c>
      <c r="H162" s="40">
        <f>G162*'Example - income calc'!$H$11*3.1</f>
        <v>2049.70758784586</v>
      </c>
      <c r="I162" s="19">
        <v>4.4399999999999995E-2</v>
      </c>
      <c r="J162" s="45">
        <f t="shared" si="6"/>
        <v>62.16</v>
      </c>
      <c r="K162" s="35">
        <f t="shared" si="7"/>
        <v>-0.50544965108241524</v>
      </c>
      <c r="L162" s="35">
        <f t="shared" si="8"/>
        <v>-0.50531571576196699</v>
      </c>
    </row>
    <row r="163" spans="5:12" s="10" customFormat="1" x14ac:dyDescent="0.25">
      <c r="E163" s="16" t="s">
        <v>52</v>
      </c>
      <c r="F163" s="17">
        <v>2001</v>
      </c>
      <c r="G163" s="18">
        <v>0.82133328553247176</v>
      </c>
      <c r="H163" s="40">
        <f>G163*'Example - income calc'!$H$11*3.1</f>
        <v>4409.2887012059546</v>
      </c>
      <c r="I163" s="19">
        <v>4.3199999999999995E-2</v>
      </c>
      <c r="J163" s="45">
        <f t="shared" si="6"/>
        <v>60.48</v>
      </c>
      <c r="K163" s="35">
        <f t="shared" si="7"/>
        <v>-0.44930319408226538</v>
      </c>
      <c r="L163" s="35">
        <f t="shared" si="8"/>
        <v>-0.44925885955190514</v>
      </c>
    </row>
    <row r="164" spans="5:12" s="10" customFormat="1" x14ac:dyDescent="0.25">
      <c r="E164" s="16" t="s">
        <v>52</v>
      </c>
      <c r="F164" s="17">
        <v>2002</v>
      </c>
      <c r="G164" s="18">
        <v>1.615383</v>
      </c>
      <c r="H164" s="40">
        <f>G164*'Example - income calc'!$H$11*3.1</f>
        <v>8672.1068480775466</v>
      </c>
      <c r="I164" s="19">
        <v>0</v>
      </c>
      <c r="J164" s="45">
        <f t="shared" si="6"/>
        <v>0</v>
      </c>
      <c r="K164" s="35">
        <f t="shared" si="7"/>
        <v>-0.39473224016359587</v>
      </c>
      <c r="L164" s="35">
        <f t="shared" si="8"/>
        <v>-0.39527691542268134</v>
      </c>
    </row>
    <row r="165" spans="5:12" s="10" customFormat="1" x14ac:dyDescent="0.25">
      <c r="E165" s="16" t="s">
        <v>52</v>
      </c>
      <c r="F165" s="17">
        <v>2003</v>
      </c>
      <c r="G165" s="18">
        <v>0.63</v>
      </c>
      <c r="H165" s="40">
        <f>G165*'Example - income calc'!$H$11*3.1</f>
        <v>3382.1250528752958</v>
      </c>
      <c r="I165" s="19">
        <v>3.5999999999999999E-3</v>
      </c>
      <c r="J165" s="45">
        <f t="shared" si="6"/>
        <v>5.04</v>
      </c>
      <c r="K165" s="35">
        <f t="shared" si="7"/>
        <v>-0.46981293699828286</v>
      </c>
      <c r="L165" s="35">
        <f t="shared" si="8"/>
        <v>-0.4710042358964186</v>
      </c>
    </row>
    <row r="166" spans="5:12" s="10" customFormat="1" x14ac:dyDescent="0.25">
      <c r="E166" s="16" t="s">
        <v>52</v>
      </c>
      <c r="F166" s="17">
        <v>2004</v>
      </c>
      <c r="G166" s="18">
        <v>1.377</v>
      </c>
      <c r="H166" s="40">
        <f>G166*'Example - income calc'!$H$11*3.1</f>
        <v>7392.3590441417182</v>
      </c>
      <c r="I166" s="19">
        <v>0</v>
      </c>
      <c r="J166" s="45">
        <f t="shared" si="6"/>
        <v>0</v>
      </c>
      <c r="K166" s="35">
        <f t="shared" si="7"/>
        <v>-0.40770920953744061</v>
      </c>
      <c r="L166" s="35">
        <f t="shared" si="8"/>
        <v>-0.40834980602935289</v>
      </c>
    </row>
    <row r="167" spans="5:12" s="10" customFormat="1" x14ac:dyDescent="0.25">
      <c r="E167" s="16" t="s">
        <v>52</v>
      </c>
      <c r="F167" s="17">
        <v>2005</v>
      </c>
      <c r="G167" s="18">
        <v>1.2060000000000002</v>
      </c>
      <c r="H167" s="40">
        <f>G167*'Example - income calc'!$H$11*3.1</f>
        <v>6474.3536726469965</v>
      </c>
      <c r="I167" s="19">
        <v>0</v>
      </c>
      <c r="J167" s="45">
        <f t="shared" si="6"/>
        <v>0</v>
      </c>
      <c r="K167" s="35">
        <f t="shared" si="7"/>
        <v>-0.41848466807724227</v>
      </c>
      <c r="L167" s="35">
        <f t="shared" si="8"/>
        <v>-0.41921482747356459</v>
      </c>
    </row>
    <row r="168" spans="5:12" s="10" customFormat="1" x14ac:dyDescent="0.25">
      <c r="E168" s="16" t="s">
        <v>52</v>
      </c>
      <c r="F168" s="17">
        <v>2006</v>
      </c>
      <c r="G168" s="18">
        <v>0.48403569265178698</v>
      </c>
      <c r="H168" s="40">
        <f>G168*'Example - income calc'!$H$11*3.1</f>
        <v>2598.5226073070721</v>
      </c>
      <c r="I168" s="19">
        <v>0</v>
      </c>
      <c r="J168" s="45">
        <f t="shared" si="6"/>
        <v>0</v>
      </c>
      <c r="K168" s="35">
        <f t="shared" si="7"/>
        <v>-0.48916881275291563</v>
      </c>
      <c r="L168" s="35">
        <f t="shared" si="8"/>
        <v>-0.49076823509828438</v>
      </c>
    </row>
    <row r="169" spans="5:12" s="10" customFormat="1" x14ac:dyDescent="0.25">
      <c r="E169" s="16" t="s">
        <v>52</v>
      </c>
      <c r="F169" s="17">
        <v>2007</v>
      </c>
      <c r="G169" s="18">
        <v>1.3411044829174446</v>
      </c>
      <c r="H169" s="40">
        <f>G169*'Example - income calc'!$H$11*3.1</f>
        <v>7199.65566698168</v>
      </c>
      <c r="I169" s="19">
        <v>0</v>
      </c>
      <c r="J169" s="45">
        <f t="shared" si="6"/>
        <v>0</v>
      </c>
      <c r="K169" s="35">
        <f t="shared" si="7"/>
        <v>-0.40985723634299592</v>
      </c>
      <c r="L169" s="35">
        <f t="shared" si="8"/>
        <v>-0.41051494154869972</v>
      </c>
    </row>
    <row r="170" spans="5:12" s="10" customFormat="1" x14ac:dyDescent="0.25">
      <c r="E170" s="16" t="s">
        <v>52</v>
      </c>
      <c r="F170" s="17">
        <v>2008</v>
      </c>
      <c r="G170" s="18">
        <v>1.9136328656408312</v>
      </c>
      <c r="H170" s="40">
        <f>G170*'Example - income calc'!$H$11*3.1</f>
        <v>10273.24707442762</v>
      </c>
      <c r="I170" s="19">
        <v>0</v>
      </c>
      <c r="J170" s="45">
        <f t="shared" si="6"/>
        <v>0</v>
      </c>
      <c r="K170" s="35">
        <f t="shared" si="7"/>
        <v>-0.38102556158583967</v>
      </c>
      <c r="L170" s="35">
        <f t="shared" si="8"/>
        <v>-0.3814818059393339</v>
      </c>
    </row>
    <row r="171" spans="5:12" s="10" customFormat="1" x14ac:dyDescent="0.25">
      <c r="E171" s="16" t="s">
        <v>52</v>
      </c>
      <c r="F171" s="17">
        <v>2009</v>
      </c>
      <c r="G171" s="18">
        <v>1.8234662722356116</v>
      </c>
      <c r="H171" s="40">
        <f>G171*'Example - income calc'!$H$11*3.1</f>
        <v>9789.1920038114076</v>
      </c>
      <c r="I171" s="19">
        <v>0</v>
      </c>
      <c r="J171" s="45">
        <f t="shared" si="6"/>
        <v>0</v>
      </c>
      <c r="K171" s="35">
        <f t="shared" si="7"/>
        <v>-0.38491938723458402</v>
      </c>
      <c r="L171" s="35">
        <f t="shared" si="8"/>
        <v>-0.38539948524390866</v>
      </c>
    </row>
    <row r="172" spans="5:12" s="10" customFormat="1" x14ac:dyDescent="0.25">
      <c r="E172" s="16" t="s">
        <v>52</v>
      </c>
      <c r="F172" s="17">
        <v>2010</v>
      </c>
      <c r="G172" s="31">
        <v>1.6664429756991601</v>
      </c>
      <c r="H172" s="40">
        <f>G172*'Example - income calc'!$H$11*3.1</f>
        <v>8946.219900476488</v>
      </c>
      <c r="I172" s="19">
        <v>0</v>
      </c>
      <c r="J172" s="45">
        <f t="shared" si="6"/>
        <v>0</v>
      </c>
      <c r="K172" s="35">
        <f t="shared" si="7"/>
        <v>-0.39220779674390888</v>
      </c>
      <c r="L172" s="35">
        <f t="shared" si="8"/>
        <v>-0.39273523030051088</v>
      </c>
    </row>
    <row r="173" spans="5:12" s="10" customFormat="1" x14ac:dyDescent="0.25">
      <c r="E173" s="16" t="s">
        <v>52</v>
      </c>
      <c r="F173" s="17">
        <v>2011</v>
      </c>
      <c r="G173" s="32">
        <v>1.2360299606228162</v>
      </c>
      <c r="H173" s="40">
        <f>G173*'Example - income calc'!$H$11*3.1</f>
        <v>6635.5680887728449</v>
      </c>
      <c r="I173" s="19">
        <v>2.6399999999999996E-2</v>
      </c>
      <c r="J173" s="45">
        <f t="shared" si="6"/>
        <v>36.959999999999994</v>
      </c>
      <c r="K173" s="35">
        <f t="shared" si="7"/>
        <v>-0.41648801387447126</v>
      </c>
      <c r="L173" s="35">
        <f t="shared" si="8"/>
        <v>-0.41674590137113987</v>
      </c>
    </row>
    <row r="174" spans="5:12" s="10" customFormat="1" x14ac:dyDescent="0.25">
      <c r="E174" s="16" t="s">
        <v>52</v>
      </c>
      <c r="F174" s="17">
        <v>2012</v>
      </c>
      <c r="G174" s="32">
        <v>1.7254716698083838</v>
      </c>
      <c r="H174" s="40">
        <f>G174*'Example - income calc'!$H$11*3.1</f>
        <v>9263.1126388658813</v>
      </c>
      <c r="I174" s="19">
        <v>0</v>
      </c>
      <c r="J174" s="45">
        <f t="shared" si="6"/>
        <v>0</v>
      </c>
      <c r="K174" s="35">
        <f t="shared" si="7"/>
        <v>-0.38938718771562725</v>
      </c>
      <c r="L174" s="35">
        <f t="shared" si="8"/>
        <v>-0.38989587786445939</v>
      </c>
    </row>
    <row r="175" spans="5:12" s="10" customFormat="1" x14ac:dyDescent="0.25">
      <c r="E175" s="16" t="s">
        <v>52</v>
      </c>
      <c r="F175" s="17">
        <v>2013</v>
      </c>
      <c r="G175" s="32">
        <v>0.97440687918649849</v>
      </c>
      <c r="H175" s="40">
        <f>G175*'Example - income calc'!$H$11*3.1</f>
        <v>5231.0570123661719</v>
      </c>
      <c r="I175" s="19">
        <v>0</v>
      </c>
      <c r="J175" s="45">
        <f t="shared" si="6"/>
        <v>0</v>
      </c>
      <c r="K175" s="35">
        <f t="shared" si="7"/>
        <v>-0.43570378169364249</v>
      </c>
      <c r="L175" s="35">
        <f t="shared" si="8"/>
        <v>-0.43659772275373143</v>
      </c>
    </row>
    <row r="176" spans="5:12" s="10" customFormat="1" x14ac:dyDescent="0.25">
      <c r="E176" s="16" t="s">
        <v>53</v>
      </c>
      <c r="F176" s="17">
        <v>1985</v>
      </c>
      <c r="G176" s="18">
        <v>1.3509691534148727</v>
      </c>
      <c r="H176" s="40">
        <f>G176*'Example - income calc'!$H$11*3.1</f>
        <v>7252.6136816288417</v>
      </c>
      <c r="I176" s="19">
        <v>2.76E-2</v>
      </c>
      <c r="J176" s="45">
        <f t="shared" si="6"/>
        <v>38.64</v>
      </c>
      <c r="K176" s="35">
        <f t="shared" si="7"/>
        <v>-0.40926128016232127</v>
      </c>
      <c r="L176" s="35">
        <f t="shared" si="8"/>
        <v>-0.40947864290429559</v>
      </c>
    </row>
    <row r="177" spans="5:12" s="10" customFormat="1" x14ac:dyDescent="0.25">
      <c r="E177" s="16" t="s">
        <v>53</v>
      </c>
      <c r="F177" s="17">
        <v>1986</v>
      </c>
      <c r="G177" s="18">
        <v>3.2253016221393085</v>
      </c>
      <c r="H177" s="40">
        <f>G177*'Example - income calc'!$H$11*3.1</f>
        <v>17314.878443359819</v>
      </c>
      <c r="I177" s="19">
        <v>0</v>
      </c>
      <c r="J177" s="45">
        <f t="shared" si="6"/>
        <v>0</v>
      </c>
      <c r="K177" s="35">
        <f t="shared" si="7"/>
        <v>-0.33986480575860395</v>
      </c>
      <c r="L177" s="35">
        <f t="shared" si="8"/>
        <v>-0.34012212993532315</v>
      </c>
    </row>
    <row r="178" spans="5:12" s="10" customFormat="1" x14ac:dyDescent="0.25">
      <c r="E178" s="16" t="s">
        <v>53</v>
      </c>
      <c r="F178" s="17">
        <v>1987</v>
      </c>
      <c r="G178" s="18">
        <v>1.6868876144526819</v>
      </c>
      <c r="H178" s="40">
        <f>G178*'Example - income calc'!$H$11*3.1</f>
        <v>9055.9759717864417</v>
      </c>
      <c r="I178" s="19">
        <v>0.17639999999999997</v>
      </c>
      <c r="J178" s="45">
        <f t="shared" si="6"/>
        <v>246.95999999999995</v>
      </c>
      <c r="K178" s="35">
        <f t="shared" si="7"/>
        <v>-0.39121931614655953</v>
      </c>
      <c r="L178" s="35">
        <f t="shared" si="8"/>
        <v>-0.38954624954144351</v>
      </c>
    </row>
    <row r="179" spans="5:12" s="10" customFormat="1" x14ac:dyDescent="0.25">
      <c r="E179" s="16" t="s">
        <v>53</v>
      </c>
      <c r="F179" s="17">
        <v>1988</v>
      </c>
      <c r="G179" s="18">
        <v>1.1111739797101701</v>
      </c>
      <c r="H179" s="40">
        <f>G179*'Example - income calc'!$H$11*3.1</f>
        <v>5965.2846902871615</v>
      </c>
      <c r="I179" s="19">
        <v>0.24</v>
      </c>
      <c r="J179" s="45">
        <f t="shared" si="6"/>
        <v>336</v>
      </c>
      <c r="K179" s="35">
        <f t="shared" si="7"/>
        <v>-0.42512039065418639</v>
      </c>
      <c r="L179" s="35">
        <f t="shared" si="8"/>
        <v>-0.42143211693044402</v>
      </c>
    </row>
    <row r="180" spans="5:12" s="10" customFormat="1" x14ac:dyDescent="0.25">
      <c r="E180" s="16" t="s">
        <v>53</v>
      </c>
      <c r="F180" s="17">
        <v>1989</v>
      </c>
      <c r="G180" s="18">
        <v>1.1754427878191154</v>
      </c>
      <c r="H180" s="40">
        <f>G180*'Example - income calc'!$H$11*3.1</f>
        <v>6310.3087315946204</v>
      </c>
      <c r="I180" s="19">
        <v>0</v>
      </c>
      <c r="J180" s="45">
        <f t="shared" si="6"/>
        <v>0</v>
      </c>
      <c r="K180" s="35">
        <f t="shared" si="7"/>
        <v>-0.42056648110390488</v>
      </c>
      <c r="L180" s="35">
        <f t="shared" si="8"/>
        <v>-0.42131504909146505</v>
      </c>
    </row>
    <row r="181" spans="5:12" s="10" customFormat="1" x14ac:dyDescent="0.25">
      <c r="E181" s="16" t="s">
        <v>53</v>
      </c>
      <c r="F181" s="17">
        <v>1990</v>
      </c>
      <c r="G181" s="18">
        <v>0.17160359794921431</v>
      </c>
      <c r="H181" s="40">
        <f>G181*'Example - income calc'!$H$11*3.1</f>
        <v>921.24575839298018</v>
      </c>
      <c r="I181" s="19">
        <v>0.25319999999999998</v>
      </c>
      <c r="J181" s="45">
        <f t="shared" si="6"/>
        <v>354.47999999999996</v>
      </c>
      <c r="K181" s="35">
        <f t="shared" si="7"/>
        <v>-0.55019171751760076</v>
      </c>
      <c r="L181" s="35">
        <f t="shared" si="8"/>
        <v>-0.53649186618160816</v>
      </c>
    </row>
    <row r="182" spans="5:12" s="10" customFormat="1" x14ac:dyDescent="0.25">
      <c r="E182" s="16" t="s">
        <v>53</v>
      </c>
      <c r="F182" s="17">
        <v>1991</v>
      </c>
      <c r="G182" s="18">
        <v>2.0467531890419846</v>
      </c>
      <c r="H182" s="40">
        <f>G182*'Example - income calc'!$H$11*3.1</f>
        <v>10987.897202716353</v>
      </c>
      <c r="I182" s="19">
        <v>0</v>
      </c>
      <c r="J182" s="45">
        <f t="shared" si="6"/>
        <v>0</v>
      </c>
      <c r="K182" s="35">
        <f t="shared" si="7"/>
        <v>-0.37561814588458403</v>
      </c>
      <c r="L182" s="35">
        <f t="shared" si="8"/>
        <v>-0.37604285095246598</v>
      </c>
    </row>
    <row r="183" spans="5:12" s="10" customFormat="1" x14ac:dyDescent="0.25">
      <c r="E183" s="16" t="s">
        <v>53</v>
      </c>
      <c r="F183" s="17">
        <v>1992</v>
      </c>
      <c r="G183" s="18">
        <v>1.3327075681670428</v>
      </c>
      <c r="H183" s="40">
        <f>G183*'Example - income calc'!$H$11*3.1</f>
        <v>7154.5772292924867</v>
      </c>
      <c r="I183" s="19">
        <v>2.4E-2</v>
      </c>
      <c r="J183" s="45">
        <f t="shared" si="6"/>
        <v>33.6</v>
      </c>
      <c r="K183" s="35">
        <f t="shared" si="7"/>
        <v>-0.41036795721003166</v>
      </c>
      <c r="L183" s="35">
        <f t="shared" si="8"/>
        <v>-0.41064573123564901</v>
      </c>
    </row>
    <row r="184" spans="5:12" s="10" customFormat="1" x14ac:dyDescent="0.25">
      <c r="E184" s="16" t="s">
        <v>53</v>
      </c>
      <c r="F184" s="17">
        <v>1993</v>
      </c>
      <c r="G184" s="18">
        <v>0.72190170100008555</v>
      </c>
      <c r="H184" s="40">
        <f>G184*'Example - income calc'!$H$11*3.1</f>
        <v>3875.4949661360006</v>
      </c>
      <c r="I184" s="19">
        <v>1.3199999999999998E-2</v>
      </c>
      <c r="J184" s="45">
        <f t="shared" si="6"/>
        <v>18.479999999999997</v>
      </c>
      <c r="K184" s="35">
        <f t="shared" si="7"/>
        <v>-0.45938972189320115</v>
      </c>
      <c r="L184" s="35">
        <f t="shared" si="8"/>
        <v>-0.46018276213186549</v>
      </c>
    </row>
    <row r="185" spans="5:12" s="10" customFormat="1" x14ac:dyDescent="0.25">
      <c r="E185" s="16" t="s">
        <v>53</v>
      </c>
      <c r="F185" s="17">
        <v>1994</v>
      </c>
      <c r="G185" s="18">
        <v>1.8184321223574542</v>
      </c>
      <c r="H185" s="40">
        <f>G185*'Example - income calc'!$H$11*3.1</f>
        <v>9762.1664094894313</v>
      </c>
      <c r="I185" s="19">
        <v>0</v>
      </c>
      <c r="J185" s="45">
        <f t="shared" si="6"/>
        <v>0</v>
      </c>
      <c r="K185" s="35">
        <f t="shared" si="7"/>
        <v>-0.38514272075145489</v>
      </c>
      <c r="L185" s="35">
        <f t="shared" si="8"/>
        <v>-0.38562421665462387</v>
      </c>
    </row>
    <row r="186" spans="5:12" s="10" customFormat="1" x14ac:dyDescent="0.25">
      <c r="E186" s="16" t="s">
        <v>53</v>
      </c>
      <c r="F186" s="17">
        <v>1995</v>
      </c>
      <c r="G186" s="18">
        <v>1.428233621194656</v>
      </c>
      <c r="H186" s="40">
        <f>G186*'Example - income calc'!$H$11*3.1</f>
        <v>7667.4043041289706</v>
      </c>
      <c r="I186" s="19">
        <v>0</v>
      </c>
      <c r="J186" s="45">
        <f t="shared" si="6"/>
        <v>0</v>
      </c>
      <c r="K186" s="35">
        <f t="shared" si="7"/>
        <v>-0.40473821721681641</v>
      </c>
      <c r="L186" s="35">
        <f t="shared" si="8"/>
        <v>-0.40535574110565736</v>
      </c>
    </row>
    <row r="187" spans="5:12" s="10" customFormat="1" x14ac:dyDescent="0.25">
      <c r="E187" s="16" t="s">
        <v>53</v>
      </c>
      <c r="F187" s="17">
        <v>1996</v>
      </c>
      <c r="G187" s="18">
        <v>1.1126998758586446</v>
      </c>
      <c r="H187" s="40">
        <f>G187*'Example - income calc'!$H$11*3.1</f>
        <v>5973.4763912265935</v>
      </c>
      <c r="I187" s="19">
        <v>0</v>
      </c>
      <c r="J187" s="45">
        <f t="shared" si="6"/>
        <v>0</v>
      </c>
      <c r="K187" s="35">
        <f t="shared" si="7"/>
        <v>-0.42500938368351004</v>
      </c>
      <c r="L187" s="35">
        <f t="shared" si="8"/>
        <v>-0.42579848666447762</v>
      </c>
    </row>
    <row r="188" spans="5:12" s="10" customFormat="1" x14ac:dyDescent="0.25">
      <c r="E188" s="16" t="s">
        <v>53</v>
      </c>
      <c r="F188" s="17">
        <v>1997</v>
      </c>
      <c r="G188" s="18">
        <v>1.306077749560461</v>
      </c>
      <c r="H188" s="40">
        <f>G188*'Example - income calc'!$H$11*3.1</f>
        <v>7011.6163139546379</v>
      </c>
      <c r="I188" s="19">
        <v>0</v>
      </c>
      <c r="J188" s="45">
        <f t="shared" si="6"/>
        <v>0</v>
      </c>
      <c r="K188" s="35">
        <f t="shared" si="7"/>
        <v>-0.41200897518525892</v>
      </c>
      <c r="L188" s="35">
        <f t="shared" si="8"/>
        <v>-0.41268418471851265</v>
      </c>
    </row>
    <row r="189" spans="5:12" s="10" customFormat="1" x14ac:dyDescent="0.25">
      <c r="E189" s="16" t="s">
        <v>53</v>
      </c>
      <c r="F189" s="17">
        <v>1998</v>
      </c>
      <c r="G189" s="18">
        <v>1.568671048080249</v>
      </c>
      <c r="H189" s="40">
        <f>G189*'Example - income calc'!$H$11*3.1</f>
        <v>8421.3359546545362</v>
      </c>
      <c r="I189" s="19">
        <v>0</v>
      </c>
      <c r="J189" s="45">
        <f t="shared" si="6"/>
        <v>0</v>
      </c>
      <c r="K189" s="35">
        <f t="shared" si="7"/>
        <v>-0.39711463406992975</v>
      </c>
      <c r="L189" s="35">
        <f t="shared" si="8"/>
        <v>-0.39767599303092543</v>
      </c>
    </row>
    <row r="190" spans="5:12" s="10" customFormat="1" x14ac:dyDescent="0.25">
      <c r="E190" s="16" t="s">
        <v>53</v>
      </c>
      <c r="F190" s="17">
        <v>1999</v>
      </c>
      <c r="G190" s="18">
        <v>1.4423031780946602</v>
      </c>
      <c r="H190" s="40">
        <f>G190*'Example - income calc'!$H$11*3.1</f>
        <v>7742.9360515485878</v>
      </c>
      <c r="I190" s="19">
        <v>0.14279999999999998</v>
      </c>
      <c r="J190" s="45">
        <f t="shared" si="6"/>
        <v>199.92</v>
      </c>
      <c r="K190" s="35">
        <f t="shared" si="7"/>
        <v>-0.4039410324627225</v>
      </c>
      <c r="L190" s="35">
        <f t="shared" si="8"/>
        <v>-0.40246412640756918</v>
      </c>
    </row>
    <row r="191" spans="5:12" s="10" customFormat="1" x14ac:dyDescent="0.25">
      <c r="E191" s="16" t="s">
        <v>53</v>
      </c>
      <c r="F191" s="17">
        <v>2000</v>
      </c>
      <c r="G191" s="18">
        <v>0.38180604210512159</v>
      </c>
      <c r="H191" s="40">
        <f>G191*'Example - income calc'!$H$11*3.1</f>
        <v>2049.70758784586</v>
      </c>
      <c r="I191" s="19">
        <v>3.8399999999999997E-2</v>
      </c>
      <c r="J191" s="45">
        <f t="shared" si="6"/>
        <v>53.76</v>
      </c>
      <c r="K191" s="35">
        <f t="shared" si="7"/>
        <v>-0.50544965108241524</v>
      </c>
      <c r="L191" s="35">
        <f t="shared" si="8"/>
        <v>-0.50558634493139998</v>
      </c>
    </row>
    <row r="192" spans="5:12" s="10" customFormat="1" x14ac:dyDescent="0.25">
      <c r="E192" s="16" t="s">
        <v>53</v>
      </c>
      <c r="F192" s="17">
        <v>2001</v>
      </c>
      <c r="G192" s="18">
        <v>0.82133328553247176</v>
      </c>
      <c r="H192" s="40">
        <f>G192*'Example - income calc'!$H$11*3.1</f>
        <v>4409.2887012059546</v>
      </c>
      <c r="I192" s="19">
        <v>1.9199999999999998E-2</v>
      </c>
      <c r="J192" s="45">
        <f t="shared" si="6"/>
        <v>26.88</v>
      </c>
      <c r="K192" s="35">
        <f t="shared" si="7"/>
        <v>-0.44930319408226538</v>
      </c>
      <c r="L192" s="35">
        <f t="shared" si="8"/>
        <v>-0.44986138758160465</v>
      </c>
    </row>
    <row r="193" spans="5:12" s="10" customFormat="1" x14ac:dyDescent="0.25">
      <c r="E193" s="16" t="s">
        <v>53</v>
      </c>
      <c r="F193" s="17">
        <v>2002</v>
      </c>
      <c r="G193" s="18">
        <v>1.615383</v>
      </c>
      <c r="H193" s="40">
        <f>G193*'Example - income calc'!$H$11*3.1</f>
        <v>8672.1068480775466</v>
      </c>
      <c r="I193" s="19">
        <v>0</v>
      </c>
      <c r="J193" s="45">
        <f t="shared" si="6"/>
        <v>0</v>
      </c>
      <c r="K193" s="35">
        <f t="shared" si="7"/>
        <v>-0.39473224016359587</v>
      </c>
      <c r="L193" s="35">
        <f t="shared" si="8"/>
        <v>-0.39527691542268134</v>
      </c>
    </row>
    <row r="194" spans="5:12" s="10" customFormat="1" x14ac:dyDescent="0.25">
      <c r="E194" s="16" t="s">
        <v>53</v>
      </c>
      <c r="F194" s="17">
        <v>2003</v>
      </c>
      <c r="G194" s="18">
        <v>0.63</v>
      </c>
      <c r="H194" s="40">
        <f>G194*'Example - income calc'!$H$11*3.1</f>
        <v>3382.1250528752958</v>
      </c>
      <c r="I194" s="19">
        <v>0</v>
      </c>
      <c r="J194" s="45">
        <f t="shared" ref="J194:J257" si="9">I194*1400</f>
        <v>0</v>
      </c>
      <c r="K194" s="35">
        <f t="shared" ref="K194:K257" si="10">(H194+$B$3)^(1-$B$2)/(1-$B$2)</f>
        <v>-0.46981293699828286</v>
      </c>
      <c r="L194" s="35">
        <f t="shared" ref="L194:L257" si="11">(H194+J194+$B$3-$B$4)^(1-$B$2)/(1-$B$2)</f>
        <v>-0.47111839689393192</v>
      </c>
    </row>
    <row r="195" spans="5:12" s="10" customFormat="1" x14ac:dyDescent="0.25">
      <c r="E195" s="16" t="s">
        <v>53</v>
      </c>
      <c r="F195" s="17">
        <v>2004</v>
      </c>
      <c r="G195" s="18">
        <v>1.377</v>
      </c>
      <c r="H195" s="40">
        <f>G195*'Example - income calc'!$H$11*3.1</f>
        <v>7392.3590441417182</v>
      </c>
      <c r="I195" s="19">
        <v>0</v>
      </c>
      <c r="J195" s="45">
        <f t="shared" si="9"/>
        <v>0</v>
      </c>
      <c r="K195" s="35">
        <f t="shared" si="10"/>
        <v>-0.40770920953744061</v>
      </c>
      <c r="L195" s="35">
        <f t="shared" si="11"/>
        <v>-0.40834980602935289</v>
      </c>
    </row>
    <row r="196" spans="5:12" s="10" customFormat="1" x14ac:dyDescent="0.25">
      <c r="E196" s="16" t="s">
        <v>53</v>
      </c>
      <c r="F196" s="17">
        <v>2005</v>
      </c>
      <c r="G196" s="18">
        <v>1.2060000000000002</v>
      </c>
      <c r="H196" s="40">
        <f>G196*'Example - income calc'!$H$11*3.1</f>
        <v>6474.3536726469965</v>
      </c>
      <c r="I196" s="19">
        <v>0</v>
      </c>
      <c r="J196" s="45">
        <f t="shared" si="9"/>
        <v>0</v>
      </c>
      <c r="K196" s="35">
        <f t="shared" si="10"/>
        <v>-0.41848466807724227</v>
      </c>
      <c r="L196" s="35">
        <f t="shared" si="11"/>
        <v>-0.41921482747356459</v>
      </c>
    </row>
    <row r="197" spans="5:12" s="10" customFormat="1" x14ac:dyDescent="0.25">
      <c r="E197" s="16" t="s">
        <v>53</v>
      </c>
      <c r="F197" s="17">
        <v>2006</v>
      </c>
      <c r="G197" s="18">
        <v>0.48403569265178698</v>
      </c>
      <c r="H197" s="40">
        <f>G197*'Example - income calc'!$H$11*3.1</f>
        <v>2598.5226073070721</v>
      </c>
      <c r="I197" s="19">
        <v>0</v>
      </c>
      <c r="J197" s="45">
        <f t="shared" si="9"/>
        <v>0</v>
      </c>
      <c r="K197" s="35">
        <f t="shared" si="10"/>
        <v>-0.48916881275291563</v>
      </c>
      <c r="L197" s="35">
        <f t="shared" si="11"/>
        <v>-0.49076823509828438</v>
      </c>
    </row>
    <row r="198" spans="5:12" s="10" customFormat="1" x14ac:dyDescent="0.25">
      <c r="E198" s="16" t="s">
        <v>53</v>
      </c>
      <c r="F198" s="17">
        <v>2007</v>
      </c>
      <c r="G198" s="18">
        <v>1.3411044829174446</v>
      </c>
      <c r="H198" s="40">
        <f>G198*'Example - income calc'!$H$11*3.1</f>
        <v>7199.65566698168</v>
      </c>
      <c r="I198" s="19">
        <v>0</v>
      </c>
      <c r="J198" s="45">
        <f t="shared" si="9"/>
        <v>0</v>
      </c>
      <c r="K198" s="35">
        <f t="shared" si="10"/>
        <v>-0.40985723634299592</v>
      </c>
      <c r="L198" s="35">
        <f t="shared" si="11"/>
        <v>-0.41051494154869972</v>
      </c>
    </row>
    <row r="199" spans="5:12" s="10" customFormat="1" x14ac:dyDescent="0.25">
      <c r="E199" s="16" t="s">
        <v>53</v>
      </c>
      <c r="F199" s="17">
        <v>2008</v>
      </c>
      <c r="G199" s="18">
        <v>1.9136328656408312</v>
      </c>
      <c r="H199" s="40">
        <f>G199*'Example - income calc'!$H$11*3.1</f>
        <v>10273.24707442762</v>
      </c>
      <c r="I199" s="19">
        <v>0</v>
      </c>
      <c r="J199" s="45">
        <f t="shared" si="9"/>
        <v>0</v>
      </c>
      <c r="K199" s="35">
        <f t="shared" si="10"/>
        <v>-0.38102556158583967</v>
      </c>
      <c r="L199" s="35">
        <f t="shared" si="11"/>
        <v>-0.3814818059393339</v>
      </c>
    </row>
    <row r="200" spans="5:12" s="10" customFormat="1" x14ac:dyDescent="0.25">
      <c r="E200" s="16" t="s">
        <v>53</v>
      </c>
      <c r="F200" s="17">
        <v>2009</v>
      </c>
      <c r="G200" s="18">
        <v>1.8234662722356116</v>
      </c>
      <c r="H200" s="40">
        <f>G200*'Example - income calc'!$H$11*3.1</f>
        <v>9789.1920038114076</v>
      </c>
      <c r="I200" s="19">
        <v>0</v>
      </c>
      <c r="J200" s="45">
        <f t="shared" si="9"/>
        <v>0</v>
      </c>
      <c r="K200" s="35">
        <f t="shared" si="10"/>
        <v>-0.38491938723458402</v>
      </c>
      <c r="L200" s="35">
        <f t="shared" si="11"/>
        <v>-0.38539948524390866</v>
      </c>
    </row>
    <row r="201" spans="5:12" s="10" customFormat="1" x14ac:dyDescent="0.25">
      <c r="E201" s="16" t="s">
        <v>53</v>
      </c>
      <c r="F201" s="17">
        <v>2010</v>
      </c>
      <c r="G201" s="31">
        <v>1.6664429756991601</v>
      </c>
      <c r="H201" s="40">
        <f>G201*'Example - income calc'!$H$11*3.1</f>
        <v>8946.219900476488</v>
      </c>
      <c r="I201" s="19">
        <v>0</v>
      </c>
      <c r="J201" s="45">
        <f t="shared" si="9"/>
        <v>0</v>
      </c>
      <c r="K201" s="35">
        <f t="shared" si="10"/>
        <v>-0.39220779674390888</v>
      </c>
      <c r="L201" s="35">
        <f t="shared" si="11"/>
        <v>-0.39273523030051088</v>
      </c>
    </row>
    <row r="202" spans="5:12" s="10" customFormat="1" x14ac:dyDescent="0.25">
      <c r="E202" s="16" t="s">
        <v>53</v>
      </c>
      <c r="F202" s="17">
        <v>2011</v>
      </c>
      <c r="G202" s="32">
        <v>1.2360299606228162</v>
      </c>
      <c r="H202" s="40">
        <f>G202*'Example - income calc'!$H$11*3.1</f>
        <v>6635.5680887728449</v>
      </c>
      <c r="I202" s="19">
        <v>0.10919999999999999</v>
      </c>
      <c r="J202" s="45">
        <f t="shared" si="9"/>
        <v>152.88</v>
      </c>
      <c r="K202" s="35">
        <f t="shared" si="10"/>
        <v>-0.41648801387447126</v>
      </c>
      <c r="L202" s="35">
        <f t="shared" si="11"/>
        <v>-0.41533489270103074</v>
      </c>
    </row>
    <row r="203" spans="5:12" s="10" customFormat="1" x14ac:dyDescent="0.25">
      <c r="E203" s="16" t="s">
        <v>53</v>
      </c>
      <c r="F203" s="17">
        <v>2012</v>
      </c>
      <c r="G203" s="32">
        <v>1.7254716698083838</v>
      </c>
      <c r="H203" s="40">
        <f>G203*'Example - income calc'!$H$11*3.1</f>
        <v>9263.1126388658813</v>
      </c>
      <c r="I203" s="19">
        <v>0</v>
      </c>
      <c r="J203" s="45">
        <f t="shared" si="9"/>
        <v>0</v>
      </c>
      <c r="K203" s="35">
        <f t="shared" si="10"/>
        <v>-0.38938718771562725</v>
      </c>
      <c r="L203" s="35">
        <f t="shared" si="11"/>
        <v>-0.38989587786445939</v>
      </c>
    </row>
    <row r="204" spans="5:12" s="10" customFormat="1" x14ac:dyDescent="0.25">
      <c r="E204" s="16" t="s">
        <v>53</v>
      </c>
      <c r="F204" s="17">
        <v>2013</v>
      </c>
      <c r="G204" s="32">
        <v>0.97440687918649849</v>
      </c>
      <c r="H204" s="40">
        <f>G204*'Example - income calc'!$H$11*3.1</f>
        <v>5231.0570123661719</v>
      </c>
      <c r="I204" s="19">
        <v>0</v>
      </c>
      <c r="J204" s="45">
        <f t="shared" si="9"/>
        <v>0</v>
      </c>
      <c r="K204" s="35">
        <f t="shared" si="10"/>
        <v>-0.43570378169364249</v>
      </c>
      <c r="L204" s="35">
        <f t="shared" si="11"/>
        <v>-0.43659772275373143</v>
      </c>
    </row>
    <row r="205" spans="5:12" s="10" customFormat="1" x14ac:dyDescent="0.25">
      <c r="E205" s="16" t="s">
        <v>54</v>
      </c>
      <c r="F205" s="17">
        <v>1985</v>
      </c>
      <c r="G205" s="18">
        <v>1.3509691534148727</v>
      </c>
      <c r="H205" s="40">
        <f>G205*'Example - income calc'!$H$11*3.1</f>
        <v>7252.6136816288417</v>
      </c>
      <c r="I205" s="19">
        <v>2.76E-2</v>
      </c>
      <c r="J205" s="45">
        <f t="shared" si="9"/>
        <v>38.64</v>
      </c>
      <c r="K205" s="35">
        <f t="shared" si="10"/>
        <v>-0.40926128016232127</v>
      </c>
      <c r="L205" s="35">
        <f t="shared" si="11"/>
        <v>-0.40947864290429559</v>
      </c>
    </row>
    <row r="206" spans="5:12" s="10" customFormat="1" x14ac:dyDescent="0.25">
      <c r="E206" s="16" t="s">
        <v>54</v>
      </c>
      <c r="F206" s="17">
        <v>1986</v>
      </c>
      <c r="G206" s="18">
        <v>3.2253016221393085</v>
      </c>
      <c r="H206" s="40">
        <f>G206*'Example - income calc'!$H$11*3.1</f>
        <v>17314.878443359819</v>
      </c>
      <c r="I206" s="19">
        <v>0</v>
      </c>
      <c r="J206" s="45">
        <f t="shared" si="9"/>
        <v>0</v>
      </c>
      <c r="K206" s="35">
        <f t="shared" si="10"/>
        <v>-0.33986480575860395</v>
      </c>
      <c r="L206" s="35">
        <f t="shared" si="11"/>
        <v>-0.34012212993532315</v>
      </c>
    </row>
    <row r="207" spans="5:12" s="10" customFormat="1" x14ac:dyDescent="0.25">
      <c r="E207" s="16" t="s">
        <v>54</v>
      </c>
      <c r="F207" s="17">
        <v>1987</v>
      </c>
      <c r="G207" s="18">
        <v>1.6868876144526819</v>
      </c>
      <c r="H207" s="40">
        <f>G207*'Example - income calc'!$H$11*3.1</f>
        <v>9055.9759717864417</v>
      </c>
      <c r="I207" s="19">
        <v>0.17279999999999998</v>
      </c>
      <c r="J207" s="45">
        <f t="shared" si="9"/>
        <v>241.92</v>
      </c>
      <c r="K207" s="35">
        <f t="shared" si="10"/>
        <v>-0.39121931614655953</v>
      </c>
      <c r="L207" s="35">
        <f t="shared" si="11"/>
        <v>-0.38959041154760315</v>
      </c>
    </row>
    <row r="208" spans="5:12" s="10" customFormat="1" x14ac:dyDescent="0.25">
      <c r="E208" s="16" t="s">
        <v>54</v>
      </c>
      <c r="F208" s="17">
        <v>1988</v>
      </c>
      <c r="G208" s="18">
        <v>1.1111739797101701</v>
      </c>
      <c r="H208" s="40">
        <f>G208*'Example - income calc'!$H$11*3.1</f>
        <v>5965.2846902871615</v>
      </c>
      <c r="I208" s="19">
        <v>0.24</v>
      </c>
      <c r="J208" s="45">
        <f t="shared" si="9"/>
        <v>336</v>
      </c>
      <c r="K208" s="35">
        <f t="shared" si="10"/>
        <v>-0.42512039065418639</v>
      </c>
      <c r="L208" s="35">
        <f t="shared" si="11"/>
        <v>-0.42143211693044402</v>
      </c>
    </row>
    <row r="209" spans="5:12" s="10" customFormat="1" x14ac:dyDescent="0.25">
      <c r="E209" s="16" t="s">
        <v>54</v>
      </c>
      <c r="F209" s="17">
        <v>1989</v>
      </c>
      <c r="G209" s="18">
        <v>1.1754427878191154</v>
      </c>
      <c r="H209" s="40">
        <f>G209*'Example - income calc'!$H$11*3.1</f>
        <v>6310.3087315946204</v>
      </c>
      <c r="I209" s="19">
        <v>0</v>
      </c>
      <c r="J209" s="45">
        <f t="shared" si="9"/>
        <v>0</v>
      </c>
      <c r="K209" s="35">
        <f t="shared" si="10"/>
        <v>-0.42056648110390488</v>
      </c>
      <c r="L209" s="35">
        <f t="shared" si="11"/>
        <v>-0.42131504909146505</v>
      </c>
    </row>
    <row r="210" spans="5:12" s="10" customFormat="1" x14ac:dyDescent="0.25">
      <c r="E210" s="16" t="s">
        <v>54</v>
      </c>
      <c r="F210" s="17">
        <v>1990</v>
      </c>
      <c r="G210" s="18">
        <v>0.17160359794921431</v>
      </c>
      <c r="H210" s="40">
        <f>G210*'Example - income calc'!$H$11*3.1</f>
        <v>921.24575839298018</v>
      </c>
      <c r="I210" s="19">
        <v>0.27839999999999998</v>
      </c>
      <c r="J210" s="45">
        <f t="shared" si="9"/>
        <v>389.76</v>
      </c>
      <c r="K210" s="35">
        <f t="shared" si="10"/>
        <v>-0.55019171751760076</v>
      </c>
      <c r="L210" s="35">
        <f t="shared" si="11"/>
        <v>-0.53497145584288541</v>
      </c>
    </row>
    <row r="211" spans="5:12" s="10" customFormat="1" x14ac:dyDescent="0.25">
      <c r="E211" s="16" t="s">
        <v>54</v>
      </c>
      <c r="F211" s="17">
        <v>1991</v>
      </c>
      <c r="G211" s="18">
        <v>2.0467531890419846</v>
      </c>
      <c r="H211" s="40">
        <f>G211*'Example - income calc'!$H$11*3.1</f>
        <v>10987.897202716353</v>
      </c>
      <c r="I211" s="19">
        <v>0</v>
      </c>
      <c r="J211" s="45">
        <f t="shared" si="9"/>
        <v>0</v>
      </c>
      <c r="K211" s="35">
        <f t="shared" si="10"/>
        <v>-0.37561814588458403</v>
      </c>
      <c r="L211" s="35">
        <f t="shared" si="11"/>
        <v>-0.37604285095246598</v>
      </c>
    </row>
    <row r="212" spans="5:12" s="10" customFormat="1" x14ac:dyDescent="0.25">
      <c r="E212" s="16" t="s">
        <v>54</v>
      </c>
      <c r="F212" s="17">
        <v>1992</v>
      </c>
      <c r="G212" s="18">
        <v>1.3327075681670428</v>
      </c>
      <c r="H212" s="40">
        <f>G212*'Example - income calc'!$H$11*3.1</f>
        <v>7154.5772292924867</v>
      </c>
      <c r="I212" s="19">
        <v>0</v>
      </c>
      <c r="J212" s="45">
        <f t="shared" si="9"/>
        <v>0</v>
      </c>
      <c r="K212" s="35">
        <f t="shared" si="10"/>
        <v>-0.41036795721003166</v>
      </c>
      <c r="L212" s="35">
        <f t="shared" si="11"/>
        <v>-0.41102978373553412</v>
      </c>
    </row>
    <row r="213" spans="5:12" s="10" customFormat="1" x14ac:dyDescent="0.25">
      <c r="E213" s="16" t="s">
        <v>54</v>
      </c>
      <c r="F213" s="17">
        <v>1993</v>
      </c>
      <c r="G213" s="18">
        <v>0.72190170100008555</v>
      </c>
      <c r="H213" s="40">
        <f>G213*'Example - income calc'!$H$11*3.1</f>
        <v>3875.4949661360006</v>
      </c>
      <c r="I213" s="19">
        <v>3.4799999999999998E-2</v>
      </c>
      <c r="J213" s="45">
        <f t="shared" si="9"/>
        <v>48.72</v>
      </c>
      <c r="K213" s="35">
        <f t="shared" si="10"/>
        <v>-0.45938972189320115</v>
      </c>
      <c r="L213" s="35">
        <f t="shared" si="11"/>
        <v>-0.45957532828424719</v>
      </c>
    </row>
    <row r="214" spans="5:12" s="10" customFormat="1" x14ac:dyDescent="0.25">
      <c r="E214" s="16" t="s">
        <v>54</v>
      </c>
      <c r="F214" s="17">
        <v>1994</v>
      </c>
      <c r="G214" s="18">
        <v>1.8184321223574542</v>
      </c>
      <c r="H214" s="40">
        <f>G214*'Example - income calc'!$H$11*3.1</f>
        <v>9762.1664094894313</v>
      </c>
      <c r="I214" s="19">
        <v>7.5600000000000001E-2</v>
      </c>
      <c r="J214" s="45">
        <f t="shared" si="9"/>
        <v>105.84</v>
      </c>
      <c r="K214" s="35">
        <f t="shared" si="10"/>
        <v>-0.38514272075145489</v>
      </c>
      <c r="L214" s="35">
        <f t="shared" si="11"/>
        <v>-0.3847478221557562</v>
      </c>
    </row>
    <row r="215" spans="5:12" s="10" customFormat="1" x14ac:dyDescent="0.25">
      <c r="E215" s="16" t="s">
        <v>54</v>
      </c>
      <c r="F215" s="17">
        <v>1995</v>
      </c>
      <c r="G215" s="18">
        <v>1.428233621194656</v>
      </c>
      <c r="H215" s="40">
        <f>G215*'Example - income calc'!$H$11*3.1</f>
        <v>7667.4043041289706</v>
      </c>
      <c r="I215" s="19">
        <v>0</v>
      </c>
      <c r="J215" s="45">
        <f t="shared" si="9"/>
        <v>0</v>
      </c>
      <c r="K215" s="35">
        <f t="shared" si="10"/>
        <v>-0.40473821721681641</v>
      </c>
      <c r="L215" s="35">
        <f t="shared" si="11"/>
        <v>-0.40535574110565736</v>
      </c>
    </row>
    <row r="216" spans="5:12" s="10" customFormat="1" x14ac:dyDescent="0.25">
      <c r="E216" s="16" t="s">
        <v>54</v>
      </c>
      <c r="F216" s="17">
        <v>1996</v>
      </c>
      <c r="G216" s="18">
        <v>1.1126998758586446</v>
      </c>
      <c r="H216" s="40">
        <f>G216*'Example - income calc'!$H$11*3.1</f>
        <v>5973.4763912265935</v>
      </c>
      <c r="I216" s="19">
        <v>0</v>
      </c>
      <c r="J216" s="45">
        <f t="shared" si="9"/>
        <v>0</v>
      </c>
      <c r="K216" s="35">
        <f t="shared" si="10"/>
        <v>-0.42500938368351004</v>
      </c>
      <c r="L216" s="35">
        <f t="shared" si="11"/>
        <v>-0.42579848666447762</v>
      </c>
    </row>
    <row r="217" spans="5:12" s="10" customFormat="1" x14ac:dyDescent="0.25">
      <c r="E217" s="16" t="s">
        <v>54</v>
      </c>
      <c r="F217" s="17">
        <v>1997</v>
      </c>
      <c r="G217" s="18">
        <v>1.306077749560461</v>
      </c>
      <c r="H217" s="40">
        <f>G217*'Example - income calc'!$H$11*3.1</f>
        <v>7011.6163139546379</v>
      </c>
      <c r="I217" s="19">
        <v>0</v>
      </c>
      <c r="J217" s="45">
        <f t="shared" si="9"/>
        <v>0</v>
      </c>
      <c r="K217" s="35">
        <f t="shared" si="10"/>
        <v>-0.41200897518525892</v>
      </c>
      <c r="L217" s="35">
        <f t="shared" si="11"/>
        <v>-0.41268418471851265</v>
      </c>
    </row>
    <row r="218" spans="5:12" s="10" customFormat="1" x14ac:dyDescent="0.25">
      <c r="E218" s="16" t="s">
        <v>54</v>
      </c>
      <c r="F218" s="17">
        <v>1998</v>
      </c>
      <c r="G218" s="18">
        <v>1.568671048080249</v>
      </c>
      <c r="H218" s="40">
        <f>G218*'Example - income calc'!$H$11*3.1</f>
        <v>8421.3359546545362</v>
      </c>
      <c r="I218" s="19">
        <v>0</v>
      </c>
      <c r="J218" s="45">
        <f t="shared" si="9"/>
        <v>0</v>
      </c>
      <c r="K218" s="35">
        <f t="shared" si="10"/>
        <v>-0.39711463406992975</v>
      </c>
      <c r="L218" s="35">
        <f t="shared" si="11"/>
        <v>-0.39767599303092543</v>
      </c>
    </row>
    <row r="219" spans="5:12" s="10" customFormat="1" x14ac:dyDescent="0.25">
      <c r="E219" s="16" t="s">
        <v>54</v>
      </c>
      <c r="F219" s="17">
        <v>1999</v>
      </c>
      <c r="G219" s="18">
        <v>1.4423031780946602</v>
      </c>
      <c r="H219" s="40">
        <f>G219*'Example - income calc'!$H$11*3.1</f>
        <v>7742.9360515485878</v>
      </c>
      <c r="I219" s="19">
        <v>7.6799999999999993E-2</v>
      </c>
      <c r="J219" s="45">
        <f t="shared" si="9"/>
        <v>107.52</v>
      </c>
      <c r="K219" s="35">
        <f t="shared" si="10"/>
        <v>-0.4039410324627225</v>
      </c>
      <c r="L219" s="35">
        <f t="shared" si="11"/>
        <v>-0.40342261959536185</v>
      </c>
    </row>
    <row r="220" spans="5:12" s="10" customFormat="1" x14ac:dyDescent="0.25">
      <c r="E220" s="16" t="s">
        <v>54</v>
      </c>
      <c r="F220" s="17">
        <v>2000</v>
      </c>
      <c r="G220" s="18">
        <v>0.38180604210512159</v>
      </c>
      <c r="H220" s="40">
        <f>G220*'Example - income calc'!$H$11*3.1</f>
        <v>2049.70758784586</v>
      </c>
      <c r="I220" s="19">
        <v>6.8400000000000002E-2</v>
      </c>
      <c r="J220" s="45">
        <f t="shared" si="9"/>
        <v>95.76</v>
      </c>
      <c r="K220" s="35">
        <f t="shared" si="10"/>
        <v>-0.50544965108241524</v>
      </c>
      <c r="L220" s="35">
        <f t="shared" si="11"/>
        <v>-0.50424039215014871</v>
      </c>
    </row>
    <row r="221" spans="5:12" s="10" customFormat="1" x14ac:dyDescent="0.25">
      <c r="E221" s="16" t="s">
        <v>54</v>
      </c>
      <c r="F221" s="17">
        <v>2001</v>
      </c>
      <c r="G221" s="18">
        <v>0.82133328553247176</v>
      </c>
      <c r="H221" s="40">
        <f>G221*'Example - income calc'!$H$11*3.1</f>
        <v>4409.2887012059546</v>
      </c>
      <c r="I221" s="19">
        <v>4.4399999999999995E-2</v>
      </c>
      <c r="J221" s="45">
        <f t="shared" si="9"/>
        <v>62.16</v>
      </c>
      <c r="K221" s="35">
        <f t="shared" si="10"/>
        <v>-0.44930319408226538</v>
      </c>
      <c r="L221" s="35">
        <f t="shared" si="11"/>
        <v>-0.4492288389067402</v>
      </c>
    </row>
    <row r="222" spans="5:12" s="10" customFormat="1" x14ac:dyDescent="0.25">
      <c r="E222" s="16" t="s">
        <v>54</v>
      </c>
      <c r="F222" s="17">
        <v>2002</v>
      </c>
      <c r="G222" s="18">
        <v>1.615383</v>
      </c>
      <c r="H222" s="40">
        <f>G222*'Example - income calc'!$H$11*3.1</f>
        <v>8672.1068480775466</v>
      </c>
      <c r="I222" s="19">
        <v>0</v>
      </c>
      <c r="J222" s="45">
        <f t="shared" si="9"/>
        <v>0</v>
      </c>
      <c r="K222" s="35">
        <f t="shared" si="10"/>
        <v>-0.39473224016359587</v>
      </c>
      <c r="L222" s="35">
        <f t="shared" si="11"/>
        <v>-0.39527691542268134</v>
      </c>
    </row>
    <row r="223" spans="5:12" s="10" customFormat="1" x14ac:dyDescent="0.25">
      <c r="E223" s="16" t="s">
        <v>54</v>
      </c>
      <c r="F223" s="17">
        <v>2003</v>
      </c>
      <c r="G223" s="18">
        <v>0.63</v>
      </c>
      <c r="H223" s="40">
        <f>G223*'Example - income calc'!$H$11*3.1</f>
        <v>3382.1250528752958</v>
      </c>
      <c r="I223" s="19">
        <v>2.0400000000000001E-2</v>
      </c>
      <c r="J223" s="45">
        <f t="shared" si="9"/>
        <v>28.560000000000002</v>
      </c>
      <c r="K223" s="35">
        <f t="shared" si="10"/>
        <v>-0.46981293699828286</v>
      </c>
      <c r="L223" s="35">
        <f t="shared" si="11"/>
        <v>-0.47047330681095906</v>
      </c>
    </row>
    <row r="224" spans="5:12" s="10" customFormat="1" x14ac:dyDescent="0.25">
      <c r="E224" s="16" t="s">
        <v>54</v>
      </c>
      <c r="F224" s="17">
        <v>2004</v>
      </c>
      <c r="G224" s="18">
        <v>1.377</v>
      </c>
      <c r="H224" s="40">
        <f>G224*'Example - income calc'!$H$11*3.1</f>
        <v>7392.3590441417182</v>
      </c>
      <c r="I224" s="19">
        <v>0</v>
      </c>
      <c r="J224" s="45">
        <f t="shared" si="9"/>
        <v>0</v>
      </c>
      <c r="K224" s="35">
        <f t="shared" si="10"/>
        <v>-0.40770920953744061</v>
      </c>
      <c r="L224" s="35">
        <f t="shared" si="11"/>
        <v>-0.40834980602935289</v>
      </c>
    </row>
    <row r="225" spans="5:12" s="10" customFormat="1" x14ac:dyDescent="0.25">
      <c r="E225" s="16" t="s">
        <v>54</v>
      </c>
      <c r="F225" s="17">
        <v>2005</v>
      </c>
      <c r="G225" s="18">
        <v>1.2060000000000002</v>
      </c>
      <c r="H225" s="40">
        <f>G225*'Example - income calc'!$H$11*3.1</f>
        <v>6474.3536726469965</v>
      </c>
      <c r="I225" s="19">
        <v>0</v>
      </c>
      <c r="J225" s="45">
        <f t="shared" si="9"/>
        <v>0</v>
      </c>
      <c r="K225" s="35">
        <f t="shared" si="10"/>
        <v>-0.41848466807724227</v>
      </c>
      <c r="L225" s="35">
        <f t="shared" si="11"/>
        <v>-0.41921482747356459</v>
      </c>
    </row>
    <row r="226" spans="5:12" s="10" customFormat="1" x14ac:dyDescent="0.25">
      <c r="E226" s="16" t="s">
        <v>54</v>
      </c>
      <c r="F226" s="17">
        <v>2006</v>
      </c>
      <c r="G226" s="18">
        <v>0.48403569265178698</v>
      </c>
      <c r="H226" s="40">
        <f>G226*'Example - income calc'!$H$11*3.1</f>
        <v>2598.5226073070721</v>
      </c>
      <c r="I226" s="19">
        <v>0</v>
      </c>
      <c r="J226" s="45">
        <f t="shared" si="9"/>
        <v>0</v>
      </c>
      <c r="K226" s="35">
        <f t="shared" si="10"/>
        <v>-0.48916881275291563</v>
      </c>
      <c r="L226" s="35">
        <f t="shared" si="11"/>
        <v>-0.49076823509828438</v>
      </c>
    </row>
    <row r="227" spans="5:12" s="10" customFormat="1" x14ac:dyDescent="0.25">
      <c r="E227" s="16" t="s">
        <v>54</v>
      </c>
      <c r="F227" s="17">
        <v>2007</v>
      </c>
      <c r="G227" s="18">
        <v>1.3411044829174446</v>
      </c>
      <c r="H227" s="40">
        <f>G227*'Example - income calc'!$H$11*3.1</f>
        <v>7199.65566698168</v>
      </c>
      <c r="I227" s="19">
        <v>0</v>
      </c>
      <c r="J227" s="45">
        <f t="shared" si="9"/>
        <v>0</v>
      </c>
      <c r="K227" s="35">
        <f t="shared" si="10"/>
        <v>-0.40985723634299592</v>
      </c>
      <c r="L227" s="35">
        <f t="shared" si="11"/>
        <v>-0.41051494154869972</v>
      </c>
    </row>
    <row r="228" spans="5:12" s="10" customFormat="1" x14ac:dyDescent="0.25">
      <c r="E228" s="16" t="s">
        <v>54</v>
      </c>
      <c r="F228" s="17">
        <v>2008</v>
      </c>
      <c r="G228" s="18">
        <v>1.9136328656408312</v>
      </c>
      <c r="H228" s="40">
        <f>G228*'Example - income calc'!$H$11*3.1</f>
        <v>10273.24707442762</v>
      </c>
      <c r="I228" s="19">
        <v>0</v>
      </c>
      <c r="J228" s="45">
        <f t="shared" si="9"/>
        <v>0</v>
      </c>
      <c r="K228" s="35">
        <f t="shared" si="10"/>
        <v>-0.38102556158583967</v>
      </c>
      <c r="L228" s="35">
        <f t="shared" si="11"/>
        <v>-0.3814818059393339</v>
      </c>
    </row>
    <row r="229" spans="5:12" s="10" customFormat="1" x14ac:dyDescent="0.25">
      <c r="E229" s="16" t="s">
        <v>54</v>
      </c>
      <c r="F229" s="17">
        <v>2009</v>
      </c>
      <c r="G229" s="18">
        <v>1.8234662722356116</v>
      </c>
      <c r="H229" s="40">
        <f>G229*'Example - income calc'!$H$11*3.1</f>
        <v>9789.1920038114076</v>
      </c>
      <c r="I229" s="19">
        <v>0</v>
      </c>
      <c r="J229" s="45">
        <f t="shared" si="9"/>
        <v>0</v>
      </c>
      <c r="K229" s="35">
        <f t="shared" si="10"/>
        <v>-0.38491938723458402</v>
      </c>
      <c r="L229" s="35">
        <f t="shared" si="11"/>
        <v>-0.38539948524390866</v>
      </c>
    </row>
    <row r="230" spans="5:12" s="10" customFormat="1" x14ac:dyDescent="0.25">
      <c r="E230" s="16" t="s">
        <v>54</v>
      </c>
      <c r="F230" s="17">
        <v>2010</v>
      </c>
      <c r="G230" s="31">
        <v>1.6664429756991601</v>
      </c>
      <c r="H230" s="40">
        <f>G230*'Example - income calc'!$H$11*3.1</f>
        <v>8946.219900476488</v>
      </c>
      <c r="I230" s="19">
        <v>0</v>
      </c>
      <c r="J230" s="45">
        <f t="shared" si="9"/>
        <v>0</v>
      </c>
      <c r="K230" s="35">
        <f t="shared" si="10"/>
        <v>-0.39220779674390888</v>
      </c>
      <c r="L230" s="35">
        <f t="shared" si="11"/>
        <v>-0.39273523030051088</v>
      </c>
    </row>
    <row r="231" spans="5:12" s="10" customFormat="1" x14ac:dyDescent="0.25">
      <c r="E231" s="16" t="s">
        <v>54</v>
      </c>
      <c r="F231" s="17">
        <v>2011</v>
      </c>
      <c r="G231" s="32">
        <v>1.2360299606228162</v>
      </c>
      <c r="H231" s="40">
        <f>G231*'Example - income calc'!$H$11*3.1</f>
        <v>6635.5680887728449</v>
      </c>
      <c r="I231" s="19">
        <v>5.6399999999999999E-2</v>
      </c>
      <c r="J231" s="45">
        <f t="shared" si="9"/>
        <v>78.959999999999994</v>
      </c>
      <c r="K231" s="35">
        <f t="shared" si="10"/>
        <v>-0.41648801387447126</v>
      </c>
      <c r="L231" s="35">
        <f t="shared" si="11"/>
        <v>-0.4162318983602375</v>
      </c>
    </row>
    <row r="232" spans="5:12" s="10" customFormat="1" x14ac:dyDescent="0.25">
      <c r="E232" s="16" t="s">
        <v>54</v>
      </c>
      <c r="F232" s="17">
        <v>2012</v>
      </c>
      <c r="G232" s="32">
        <v>1.7254716698083838</v>
      </c>
      <c r="H232" s="40">
        <f>G232*'Example - income calc'!$H$11*3.1</f>
        <v>9263.1126388658813</v>
      </c>
      <c r="I232" s="19">
        <v>0</v>
      </c>
      <c r="J232" s="45">
        <f t="shared" si="9"/>
        <v>0</v>
      </c>
      <c r="K232" s="35">
        <f t="shared" si="10"/>
        <v>-0.38938718771562725</v>
      </c>
      <c r="L232" s="35">
        <f t="shared" si="11"/>
        <v>-0.38989587786445939</v>
      </c>
    </row>
    <row r="233" spans="5:12" s="10" customFormat="1" x14ac:dyDescent="0.25">
      <c r="E233" s="16" t="s">
        <v>54</v>
      </c>
      <c r="F233" s="17">
        <v>2013</v>
      </c>
      <c r="G233" s="32">
        <v>0.97440687918649849</v>
      </c>
      <c r="H233" s="40">
        <f>G233*'Example - income calc'!$H$11*3.1</f>
        <v>5231.0570123661719</v>
      </c>
      <c r="I233" s="19">
        <v>0</v>
      </c>
      <c r="J233" s="45">
        <f t="shared" si="9"/>
        <v>0</v>
      </c>
      <c r="K233" s="35">
        <f t="shared" si="10"/>
        <v>-0.43570378169364249</v>
      </c>
      <c r="L233" s="35">
        <f t="shared" si="11"/>
        <v>-0.43659772275373143</v>
      </c>
    </row>
    <row r="234" spans="5:12" s="10" customFormat="1" x14ac:dyDescent="0.25">
      <c r="E234" s="16" t="s">
        <v>55</v>
      </c>
      <c r="F234" s="17">
        <v>1985</v>
      </c>
      <c r="G234" s="18">
        <v>1.3509691534148727</v>
      </c>
      <c r="H234" s="40">
        <f>G234*'Example - income calc'!$H$11*3.1</f>
        <v>7252.6136816288417</v>
      </c>
      <c r="I234" s="19">
        <v>3.9600000000000003E-2</v>
      </c>
      <c r="J234" s="45">
        <f t="shared" si="9"/>
        <v>55.440000000000005</v>
      </c>
      <c r="K234" s="35">
        <f t="shared" si="10"/>
        <v>-0.40926128016232127</v>
      </c>
      <c r="L234" s="35">
        <f t="shared" si="11"/>
        <v>-0.40928998925447996</v>
      </c>
    </row>
    <row r="235" spans="5:12" s="10" customFormat="1" x14ac:dyDescent="0.25">
      <c r="E235" s="16" t="s">
        <v>55</v>
      </c>
      <c r="F235" s="17">
        <v>1986</v>
      </c>
      <c r="G235" s="18">
        <v>3.2253016221393085</v>
      </c>
      <c r="H235" s="40">
        <f>G235*'Example - income calc'!$H$11*3.1</f>
        <v>17314.878443359819</v>
      </c>
      <c r="I235" s="19">
        <v>0</v>
      </c>
      <c r="J235" s="45">
        <f t="shared" si="9"/>
        <v>0</v>
      </c>
      <c r="K235" s="35">
        <f t="shared" si="10"/>
        <v>-0.33986480575860395</v>
      </c>
      <c r="L235" s="35">
        <f t="shared" si="11"/>
        <v>-0.34012212993532315</v>
      </c>
    </row>
    <row r="236" spans="5:12" s="10" customFormat="1" x14ac:dyDescent="0.25">
      <c r="E236" s="16" t="s">
        <v>55</v>
      </c>
      <c r="F236" s="17">
        <v>1987</v>
      </c>
      <c r="G236" s="18">
        <v>1.6868876144526819</v>
      </c>
      <c r="H236" s="40">
        <f>G236*'Example - income calc'!$H$11*3.1</f>
        <v>9055.9759717864417</v>
      </c>
      <c r="I236" s="19">
        <v>0.2016</v>
      </c>
      <c r="J236" s="45">
        <f t="shared" si="9"/>
        <v>282.24</v>
      </c>
      <c r="K236" s="35">
        <f t="shared" si="10"/>
        <v>-0.39121931614655953</v>
      </c>
      <c r="L236" s="35">
        <f t="shared" si="11"/>
        <v>-0.38923781459284107</v>
      </c>
    </row>
    <row r="237" spans="5:12" s="10" customFormat="1" x14ac:dyDescent="0.25">
      <c r="E237" s="16" t="s">
        <v>55</v>
      </c>
      <c r="F237" s="17">
        <v>1988</v>
      </c>
      <c r="G237" s="18">
        <v>1.1111739797101701</v>
      </c>
      <c r="H237" s="40">
        <f>G237*'Example - income calc'!$H$11*3.1</f>
        <v>5965.2846902871615</v>
      </c>
      <c r="I237" s="19">
        <v>0.24</v>
      </c>
      <c r="J237" s="45">
        <f t="shared" si="9"/>
        <v>336</v>
      </c>
      <c r="K237" s="35">
        <f t="shared" si="10"/>
        <v>-0.42512039065418639</v>
      </c>
      <c r="L237" s="35">
        <f t="shared" si="11"/>
        <v>-0.42143211693044402</v>
      </c>
    </row>
    <row r="238" spans="5:12" s="10" customFormat="1" x14ac:dyDescent="0.25">
      <c r="E238" s="16" t="s">
        <v>55</v>
      </c>
      <c r="F238" s="17">
        <v>1989</v>
      </c>
      <c r="G238" s="18">
        <v>1.1754427878191154</v>
      </c>
      <c r="H238" s="40">
        <f>G238*'Example - income calc'!$H$11*3.1</f>
        <v>6310.3087315946204</v>
      </c>
      <c r="I238" s="19">
        <v>0</v>
      </c>
      <c r="J238" s="45">
        <f t="shared" si="9"/>
        <v>0</v>
      </c>
      <c r="K238" s="35">
        <f t="shared" si="10"/>
        <v>-0.42056648110390488</v>
      </c>
      <c r="L238" s="35">
        <f t="shared" si="11"/>
        <v>-0.42131504909146505</v>
      </c>
    </row>
    <row r="239" spans="5:12" s="10" customFormat="1" x14ac:dyDescent="0.25">
      <c r="E239" s="16" t="s">
        <v>55</v>
      </c>
      <c r="F239" s="17">
        <v>1990</v>
      </c>
      <c r="G239" s="18">
        <v>0.17160359794921431</v>
      </c>
      <c r="H239" s="40">
        <f>G239*'Example - income calc'!$H$11*3.1</f>
        <v>921.24575839298018</v>
      </c>
      <c r="I239" s="19">
        <v>0.28319999999999995</v>
      </c>
      <c r="J239" s="45">
        <f t="shared" si="9"/>
        <v>396.4799999999999</v>
      </c>
      <c r="K239" s="35">
        <f t="shared" si="10"/>
        <v>-0.55019171751760076</v>
      </c>
      <c r="L239" s="35">
        <f t="shared" si="11"/>
        <v>-0.5346842856798073</v>
      </c>
    </row>
    <row r="240" spans="5:12" s="10" customFormat="1" x14ac:dyDescent="0.25">
      <c r="E240" s="16" t="s">
        <v>55</v>
      </c>
      <c r="F240" s="17">
        <v>1991</v>
      </c>
      <c r="G240" s="18">
        <v>2.0467531890419846</v>
      </c>
      <c r="H240" s="40">
        <f>G240*'Example - income calc'!$H$11*3.1</f>
        <v>10987.897202716353</v>
      </c>
      <c r="I240" s="19">
        <v>0</v>
      </c>
      <c r="J240" s="45">
        <f t="shared" si="9"/>
        <v>0</v>
      </c>
      <c r="K240" s="35">
        <f t="shared" si="10"/>
        <v>-0.37561814588458403</v>
      </c>
      <c r="L240" s="35">
        <f t="shared" si="11"/>
        <v>-0.37604285095246598</v>
      </c>
    </row>
    <row r="241" spans="5:12" s="10" customFormat="1" x14ac:dyDescent="0.25">
      <c r="E241" s="16" t="s">
        <v>55</v>
      </c>
      <c r="F241" s="17">
        <v>1992</v>
      </c>
      <c r="G241" s="18">
        <v>1.3327075681670428</v>
      </c>
      <c r="H241" s="40">
        <f>G241*'Example - income calc'!$H$11*3.1</f>
        <v>7154.5772292924867</v>
      </c>
      <c r="I241" s="19">
        <v>1.7999999999999999E-2</v>
      </c>
      <c r="J241" s="45">
        <f t="shared" si="9"/>
        <v>25.2</v>
      </c>
      <c r="K241" s="35">
        <f t="shared" si="10"/>
        <v>-0.41036795721003166</v>
      </c>
      <c r="L241" s="35">
        <f t="shared" si="11"/>
        <v>-0.41074157619101598</v>
      </c>
    </row>
    <row r="242" spans="5:12" s="10" customFormat="1" x14ac:dyDescent="0.25">
      <c r="E242" s="16" t="s">
        <v>55</v>
      </c>
      <c r="F242" s="17">
        <v>1993</v>
      </c>
      <c r="G242" s="18">
        <v>0.72190170100008555</v>
      </c>
      <c r="H242" s="40">
        <f>G242*'Example - income calc'!$H$11*3.1</f>
        <v>3875.4949661360006</v>
      </c>
      <c r="I242" s="19">
        <v>0</v>
      </c>
      <c r="J242" s="45">
        <f t="shared" si="9"/>
        <v>0</v>
      </c>
      <c r="K242" s="35">
        <f t="shared" si="10"/>
        <v>-0.45938972189320115</v>
      </c>
      <c r="L242" s="35">
        <f t="shared" si="11"/>
        <v>-0.46055595531672083</v>
      </c>
    </row>
    <row r="243" spans="5:12" s="10" customFormat="1" x14ac:dyDescent="0.25">
      <c r="E243" s="16" t="s">
        <v>55</v>
      </c>
      <c r="F243" s="17">
        <v>1994</v>
      </c>
      <c r="G243" s="18">
        <v>1.8184321223574542</v>
      </c>
      <c r="H243" s="40">
        <f>G243*'Example - income calc'!$H$11*3.1</f>
        <v>9762.1664094894313</v>
      </c>
      <c r="I243" s="19">
        <v>0</v>
      </c>
      <c r="J243" s="45">
        <f t="shared" si="9"/>
        <v>0</v>
      </c>
      <c r="K243" s="35">
        <f t="shared" si="10"/>
        <v>-0.38514272075145489</v>
      </c>
      <c r="L243" s="35">
        <f t="shared" si="11"/>
        <v>-0.38562421665462387</v>
      </c>
    </row>
    <row r="244" spans="5:12" s="10" customFormat="1" x14ac:dyDescent="0.25">
      <c r="E244" s="16" t="s">
        <v>55</v>
      </c>
      <c r="F244" s="17">
        <v>1995</v>
      </c>
      <c r="G244" s="18">
        <v>1.428233621194656</v>
      </c>
      <c r="H244" s="40">
        <f>G244*'Example - income calc'!$H$11*3.1</f>
        <v>7667.4043041289706</v>
      </c>
      <c r="I244" s="19">
        <v>0</v>
      </c>
      <c r="J244" s="45">
        <f t="shared" si="9"/>
        <v>0</v>
      </c>
      <c r="K244" s="35">
        <f t="shared" si="10"/>
        <v>-0.40473821721681641</v>
      </c>
      <c r="L244" s="35">
        <f t="shared" si="11"/>
        <v>-0.40535574110565736</v>
      </c>
    </row>
    <row r="245" spans="5:12" s="10" customFormat="1" x14ac:dyDescent="0.25">
      <c r="E245" s="16" t="s">
        <v>55</v>
      </c>
      <c r="F245" s="17">
        <v>1996</v>
      </c>
      <c r="G245" s="18">
        <v>1.1126998758586446</v>
      </c>
      <c r="H245" s="40">
        <f>G245*'Example - income calc'!$H$11*3.1</f>
        <v>5973.4763912265935</v>
      </c>
      <c r="I245" s="19">
        <v>0</v>
      </c>
      <c r="J245" s="45">
        <f t="shared" si="9"/>
        <v>0</v>
      </c>
      <c r="K245" s="35">
        <f t="shared" si="10"/>
        <v>-0.42500938368351004</v>
      </c>
      <c r="L245" s="35">
        <f t="shared" si="11"/>
        <v>-0.42579848666447762</v>
      </c>
    </row>
    <row r="246" spans="5:12" s="10" customFormat="1" x14ac:dyDescent="0.25">
      <c r="E246" s="16" t="s">
        <v>55</v>
      </c>
      <c r="F246" s="17">
        <v>1997</v>
      </c>
      <c r="G246" s="18">
        <v>1.306077749560461</v>
      </c>
      <c r="H246" s="40">
        <f>G246*'Example - income calc'!$H$11*3.1</f>
        <v>7011.6163139546379</v>
      </c>
      <c r="I246" s="19">
        <v>0</v>
      </c>
      <c r="J246" s="45">
        <f t="shared" si="9"/>
        <v>0</v>
      </c>
      <c r="K246" s="35">
        <f t="shared" si="10"/>
        <v>-0.41200897518525892</v>
      </c>
      <c r="L246" s="35">
        <f t="shared" si="11"/>
        <v>-0.41268418471851265</v>
      </c>
    </row>
    <row r="247" spans="5:12" s="10" customFormat="1" x14ac:dyDescent="0.25">
      <c r="E247" s="16" t="s">
        <v>55</v>
      </c>
      <c r="F247" s="17">
        <v>1998</v>
      </c>
      <c r="G247" s="18">
        <v>1.568671048080249</v>
      </c>
      <c r="H247" s="40">
        <f>G247*'Example - income calc'!$H$11*3.1</f>
        <v>8421.3359546545362</v>
      </c>
      <c r="I247" s="19">
        <v>0</v>
      </c>
      <c r="J247" s="45">
        <f t="shared" si="9"/>
        <v>0</v>
      </c>
      <c r="K247" s="35">
        <f t="shared" si="10"/>
        <v>-0.39711463406992975</v>
      </c>
      <c r="L247" s="35">
        <f t="shared" si="11"/>
        <v>-0.39767599303092543</v>
      </c>
    </row>
    <row r="248" spans="5:12" s="10" customFormat="1" x14ac:dyDescent="0.25">
      <c r="E248" s="16" t="s">
        <v>55</v>
      </c>
      <c r="F248" s="17">
        <v>1999</v>
      </c>
      <c r="G248" s="18">
        <v>1.4423031780946602</v>
      </c>
      <c r="H248" s="40">
        <f>G248*'Example - income calc'!$H$11*3.1</f>
        <v>7742.9360515485878</v>
      </c>
      <c r="I248" s="19">
        <v>0.1608</v>
      </c>
      <c r="J248" s="45">
        <f t="shared" si="9"/>
        <v>225.12</v>
      </c>
      <c r="K248" s="35">
        <f t="shared" si="10"/>
        <v>-0.4039410324627225</v>
      </c>
      <c r="L248" s="35">
        <f t="shared" si="11"/>
        <v>-0.40220468683030053</v>
      </c>
    </row>
    <row r="249" spans="5:12" s="10" customFormat="1" x14ac:dyDescent="0.25">
      <c r="E249" s="16" t="s">
        <v>55</v>
      </c>
      <c r="F249" s="17">
        <v>2000</v>
      </c>
      <c r="G249" s="18">
        <v>0.38180604210512159</v>
      </c>
      <c r="H249" s="40">
        <f>G249*'Example - income calc'!$H$11*3.1</f>
        <v>2049.70758784586</v>
      </c>
      <c r="I249" s="19">
        <v>6.2399999999999997E-2</v>
      </c>
      <c r="J249" s="45">
        <f t="shared" si="9"/>
        <v>87.36</v>
      </c>
      <c r="K249" s="35">
        <f t="shared" si="10"/>
        <v>-0.50544965108241524</v>
      </c>
      <c r="L249" s="35">
        <f t="shared" si="11"/>
        <v>-0.50450815097952229</v>
      </c>
    </row>
    <row r="250" spans="5:12" s="10" customFormat="1" x14ac:dyDescent="0.25">
      <c r="E250" s="16" t="s">
        <v>55</v>
      </c>
      <c r="F250" s="17">
        <v>2001</v>
      </c>
      <c r="G250" s="18">
        <v>0.82133328553247176</v>
      </c>
      <c r="H250" s="40">
        <f>G250*'Example - income calc'!$H$11*3.1</f>
        <v>4409.2887012059546</v>
      </c>
      <c r="I250" s="19">
        <v>3.1199999999999999E-2</v>
      </c>
      <c r="J250" s="45">
        <f t="shared" si="9"/>
        <v>43.68</v>
      </c>
      <c r="K250" s="35">
        <f t="shared" si="10"/>
        <v>-0.44930319408226538</v>
      </c>
      <c r="L250" s="35">
        <f t="shared" si="11"/>
        <v>-0.44955961885175788</v>
      </c>
    </row>
    <row r="251" spans="5:12" s="10" customFormat="1" x14ac:dyDescent="0.25">
      <c r="E251" s="16" t="s">
        <v>55</v>
      </c>
      <c r="F251" s="17">
        <v>2002</v>
      </c>
      <c r="G251" s="18">
        <v>1.615383</v>
      </c>
      <c r="H251" s="40">
        <f>G251*'Example - income calc'!$H$11*3.1</f>
        <v>8672.1068480775466</v>
      </c>
      <c r="I251" s="19">
        <v>0</v>
      </c>
      <c r="J251" s="45">
        <f t="shared" si="9"/>
        <v>0</v>
      </c>
      <c r="K251" s="35">
        <f t="shared" si="10"/>
        <v>-0.39473224016359587</v>
      </c>
      <c r="L251" s="35">
        <f t="shared" si="11"/>
        <v>-0.39527691542268134</v>
      </c>
    </row>
    <row r="252" spans="5:12" s="10" customFormat="1" x14ac:dyDescent="0.25">
      <c r="E252" s="16" t="s">
        <v>55</v>
      </c>
      <c r="F252" s="17">
        <v>2003</v>
      </c>
      <c r="G252" s="18">
        <v>0.63</v>
      </c>
      <c r="H252" s="40">
        <f>G252*'Example - income calc'!$H$11*3.1</f>
        <v>3382.1250528752958</v>
      </c>
      <c r="I252" s="19">
        <v>0</v>
      </c>
      <c r="J252" s="45">
        <f t="shared" si="9"/>
        <v>0</v>
      </c>
      <c r="K252" s="35">
        <f t="shared" si="10"/>
        <v>-0.46981293699828286</v>
      </c>
      <c r="L252" s="35">
        <f t="shared" si="11"/>
        <v>-0.47111839689393192</v>
      </c>
    </row>
    <row r="253" spans="5:12" s="10" customFormat="1" x14ac:dyDescent="0.25">
      <c r="E253" s="16" t="s">
        <v>55</v>
      </c>
      <c r="F253" s="17">
        <v>2004</v>
      </c>
      <c r="G253" s="18">
        <v>1.377</v>
      </c>
      <c r="H253" s="40">
        <f>G253*'Example - income calc'!$H$11*3.1</f>
        <v>7392.3590441417182</v>
      </c>
      <c r="I253" s="19">
        <v>0</v>
      </c>
      <c r="J253" s="45">
        <f t="shared" si="9"/>
        <v>0</v>
      </c>
      <c r="K253" s="35">
        <f t="shared" si="10"/>
        <v>-0.40770920953744061</v>
      </c>
      <c r="L253" s="35">
        <f t="shared" si="11"/>
        <v>-0.40834980602935289</v>
      </c>
    </row>
    <row r="254" spans="5:12" s="10" customFormat="1" x14ac:dyDescent="0.25">
      <c r="E254" s="16" t="s">
        <v>55</v>
      </c>
      <c r="F254" s="17">
        <v>2005</v>
      </c>
      <c r="G254" s="18">
        <v>1.2060000000000002</v>
      </c>
      <c r="H254" s="40">
        <f>G254*'Example - income calc'!$H$11*3.1</f>
        <v>6474.3536726469965</v>
      </c>
      <c r="I254" s="19">
        <v>0</v>
      </c>
      <c r="J254" s="45">
        <f t="shared" si="9"/>
        <v>0</v>
      </c>
      <c r="K254" s="35">
        <f t="shared" si="10"/>
        <v>-0.41848466807724227</v>
      </c>
      <c r="L254" s="35">
        <f t="shared" si="11"/>
        <v>-0.41921482747356459</v>
      </c>
    </row>
    <row r="255" spans="5:12" s="10" customFormat="1" x14ac:dyDescent="0.25">
      <c r="E255" s="16" t="s">
        <v>55</v>
      </c>
      <c r="F255" s="17">
        <v>2006</v>
      </c>
      <c r="G255" s="18">
        <v>0.48403569265178698</v>
      </c>
      <c r="H255" s="40">
        <f>G255*'Example - income calc'!$H$11*3.1</f>
        <v>2598.5226073070721</v>
      </c>
      <c r="I255" s="19">
        <v>0</v>
      </c>
      <c r="J255" s="45">
        <f t="shared" si="9"/>
        <v>0</v>
      </c>
      <c r="K255" s="35">
        <f t="shared" si="10"/>
        <v>-0.48916881275291563</v>
      </c>
      <c r="L255" s="35">
        <f t="shared" si="11"/>
        <v>-0.49076823509828438</v>
      </c>
    </row>
    <row r="256" spans="5:12" s="10" customFormat="1" x14ac:dyDescent="0.25">
      <c r="E256" s="16" t="s">
        <v>55</v>
      </c>
      <c r="F256" s="17">
        <v>2007</v>
      </c>
      <c r="G256" s="18">
        <v>1.3411044829174446</v>
      </c>
      <c r="H256" s="40">
        <f>G256*'Example - income calc'!$H$11*3.1</f>
        <v>7199.65566698168</v>
      </c>
      <c r="I256" s="19">
        <v>0</v>
      </c>
      <c r="J256" s="45">
        <f t="shared" si="9"/>
        <v>0</v>
      </c>
      <c r="K256" s="35">
        <f t="shared" si="10"/>
        <v>-0.40985723634299592</v>
      </c>
      <c r="L256" s="35">
        <f t="shared" si="11"/>
        <v>-0.41051494154869972</v>
      </c>
    </row>
    <row r="257" spans="5:12" s="10" customFormat="1" x14ac:dyDescent="0.25">
      <c r="E257" s="16" t="s">
        <v>55</v>
      </c>
      <c r="F257" s="17">
        <v>2008</v>
      </c>
      <c r="G257" s="18">
        <v>1.9136328656408312</v>
      </c>
      <c r="H257" s="40">
        <f>G257*'Example - income calc'!$H$11*3.1</f>
        <v>10273.24707442762</v>
      </c>
      <c r="I257" s="19">
        <v>0</v>
      </c>
      <c r="J257" s="45">
        <f t="shared" si="9"/>
        <v>0</v>
      </c>
      <c r="K257" s="35">
        <f t="shared" si="10"/>
        <v>-0.38102556158583967</v>
      </c>
      <c r="L257" s="35">
        <f t="shared" si="11"/>
        <v>-0.3814818059393339</v>
      </c>
    </row>
    <row r="258" spans="5:12" s="10" customFormat="1" x14ac:dyDescent="0.25">
      <c r="E258" s="16" t="s">
        <v>55</v>
      </c>
      <c r="F258" s="17">
        <v>2009</v>
      </c>
      <c r="G258" s="18">
        <v>1.8234662722356116</v>
      </c>
      <c r="H258" s="40">
        <f>G258*'Example - income calc'!$H$11*3.1</f>
        <v>9789.1920038114076</v>
      </c>
      <c r="I258" s="19">
        <v>0</v>
      </c>
      <c r="J258" s="45">
        <f t="shared" ref="J258:J321" si="12">I258*1400</f>
        <v>0</v>
      </c>
      <c r="K258" s="35">
        <f t="shared" ref="K258:K321" si="13">(H258+$B$3)^(1-$B$2)/(1-$B$2)</f>
        <v>-0.38491938723458402</v>
      </c>
      <c r="L258" s="35">
        <f t="shared" ref="L258:L321" si="14">(H258+J258+$B$3-$B$4)^(1-$B$2)/(1-$B$2)</f>
        <v>-0.38539948524390866</v>
      </c>
    </row>
    <row r="259" spans="5:12" s="10" customFormat="1" x14ac:dyDescent="0.25">
      <c r="E259" s="16" t="s">
        <v>55</v>
      </c>
      <c r="F259" s="17">
        <v>2010</v>
      </c>
      <c r="G259" s="31">
        <v>1.6664429756991601</v>
      </c>
      <c r="H259" s="40">
        <f>G259*'Example - income calc'!$H$11*3.1</f>
        <v>8946.219900476488</v>
      </c>
      <c r="I259" s="19">
        <v>0</v>
      </c>
      <c r="J259" s="45">
        <f t="shared" si="12"/>
        <v>0</v>
      </c>
      <c r="K259" s="35">
        <f t="shared" si="13"/>
        <v>-0.39220779674390888</v>
      </c>
      <c r="L259" s="35">
        <f t="shared" si="14"/>
        <v>-0.39273523030051088</v>
      </c>
    </row>
    <row r="260" spans="5:12" s="10" customFormat="1" x14ac:dyDescent="0.25">
      <c r="E260" s="16" t="s">
        <v>55</v>
      </c>
      <c r="F260" s="17">
        <v>2011</v>
      </c>
      <c r="G260" s="32">
        <v>1.2360299606228162</v>
      </c>
      <c r="H260" s="40">
        <f>G260*'Example - income calc'!$H$11*3.1</f>
        <v>6635.5680887728449</v>
      </c>
      <c r="I260" s="19">
        <v>6.1199999999999991E-2</v>
      </c>
      <c r="J260" s="45">
        <f t="shared" si="12"/>
        <v>85.679999999999993</v>
      </c>
      <c r="K260" s="35">
        <f t="shared" si="13"/>
        <v>-0.41648801387447126</v>
      </c>
      <c r="L260" s="35">
        <f t="shared" si="14"/>
        <v>-0.41614995149853506</v>
      </c>
    </row>
    <row r="261" spans="5:12" s="10" customFormat="1" x14ac:dyDescent="0.25">
      <c r="E261" s="16" t="s">
        <v>55</v>
      </c>
      <c r="F261" s="17">
        <v>2012</v>
      </c>
      <c r="G261" s="32">
        <v>1.7254716698083838</v>
      </c>
      <c r="H261" s="40">
        <f>G261*'Example - income calc'!$H$11*3.1</f>
        <v>9263.1126388658813</v>
      </c>
      <c r="I261" s="19">
        <v>0</v>
      </c>
      <c r="J261" s="45">
        <f t="shared" si="12"/>
        <v>0</v>
      </c>
      <c r="K261" s="35">
        <f t="shared" si="13"/>
        <v>-0.38938718771562725</v>
      </c>
      <c r="L261" s="35">
        <f t="shared" si="14"/>
        <v>-0.38989587786445939</v>
      </c>
    </row>
    <row r="262" spans="5:12" s="10" customFormat="1" x14ac:dyDescent="0.25">
      <c r="E262" s="16" t="s">
        <v>55</v>
      </c>
      <c r="F262" s="17">
        <v>2013</v>
      </c>
      <c r="G262" s="32">
        <v>0.97440687918649849</v>
      </c>
      <c r="H262" s="40">
        <f>G262*'Example - income calc'!$H$11*3.1</f>
        <v>5231.0570123661719</v>
      </c>
      <c r="I262" s="19">
        <v>0</v>
      </c>
      <c r="J262" s="45">
        <f t="shared" si="12"/>
        <v>0</v>
      </c>
      <c r="K262" s="35">
        <f t="shared" si="13"/>
        <v>-0.43570378169364249</v>
      </c>
      <c r="L262" s="35">
        <f t="shared" si="14"/>
        <v>-0.43659772275373143</v>
      </c>
    </row>
    <row r="263" spans="5:12" s="10" customFormat="1" x14ac:dyDescent="0.25">
      <c r="E263" s="16" t="s">
        <v>56</v>
      </c>
      <c r="F263" s="17">
        <v>1985</v>
      </c>
      <c r="G263" s="18">
        <v>1.3509691534148727</v>
      </c>
      <c r="H263" s="40">
        <f>G263*'Example - income calc'!$H$11*3.1</f>
        <v>7252.6136816288417</v>
      </c>
      <c r="I263" s="19">
        <v>4.2000000000000003E-2</v>
      </c>
      <c r="J263" s="45">
        <f t="shared" si="12"/>
        <v>58.800000000000004</v>
      </c>
      <c r="K263" s="35">
        <f t="shared" si="13"/>
        <v>-0.40926128016232127</v>
      </c>
      <c r="L263" s="35">
        <f t="shared" si="14"/>
        <v>-0.40925231063563206</v>
      </c>
    </row>
    <row r="264" spans="5:12" s="10" customFormat="1" x14ac:dyDescent="0.25">
      <c r="E264" s="16" t="s">
        <v>56</v>
      </c>
      <c r="F264" s="17">
        <v>1986</v>
      </c>
      <c r="G264" s="18">
        <v>3.2253016221393085</v>
      </c>
      <c r="H264" s="40">
        <f>G264*'Example - income calc'!$H$11*3.1</f>
        <v>17314.878443359819</v>
      </c>
      <c r="I264" s="19">
        <v>0</v>
      </c>
      <c r="J264" s="45">
        <f t="shared" si="12"/>
        <v>0</v>
      </c>
      <c r="K264" s="35">
        <f t="shared" si="13"/>
        <v>-0.33986480575860395</v>
      </c>
      <c r="L264" s="35">
        <f t="shared" si="14"/>
        <v>-0.34012212993532315</v>
      </c>
    </row>
    <row r="265" spans="5:12" s="10" customFormat="1" x14ac:dyDescent="0.25">
      <c r="E265" s="16" t="s">
        <v>56</v>
      </c>
      <c r="F265" s="17">
        <v>1987</v>
      </c>
      <c r="G265" s="18">
        <v>1.6868876144526819</v>
      </c>
      <c r="H265" s="40">
        <f>G265*'Example - income calc'!$H$11*3.1</f>
        <v>9055.9759717864417</v>
      </c>
      <c r="I265" s="19">
        <v>0.1956</v>
      </c>
      <c r="J265" s="45">
        <f t="shared" si="12"/>
        <v>273.83999999999997</v>
      </c>
      <c r="K265" s="35">
        <f t="shared" si="13"/>
        <v>-0.39121931614655953</v>
      </c>
      <c r="L265" s="35">
        <f t="shared" si="14"/>
        <v>-0.38931114075642781</v>
      </c>
    </row>
    <row r="266" spans="5:12" s="10" customFormat="1" x14ac:dyDescent="0.25">
      <c r="E266" s="16" t="s">
        <v>56</v>
      </c>
      <c r="F266" s="17">
        <v>1988</v>
      </c>
      <c r="G266" s="18">
        <v>1.1111739797101701</v>
      </c>
      <c r="H266" s="40">
        <f>G266*'Example - income calc'!$H$11*3.1</f>
        <v>5965.2846902871615</v>
      </c>
      <c r="I266" s="19">
        <v>0.24</v>
      </c>
      <c r="J266" s="45">
        <f t="shared" si="12"/>
        <v>336</v>
      </c>
      <c r="K266" s="35">
        <f t="shared" si="13"/>
        <v>-0.42512039065418639</v>
      </c>
      <c r="L266" s="35">
        <f t="shared" si="14"/>
        <v>-0.42143211693044402</v>
      </c>
    </row>
    <row r="267" spans="5:12" s="10" customFormat="1" x14ac:dyDescent="0.25">
      <c r="E267" s="16" t="s">
        <v>56</v>
      </c>
      <c r="F267" s="17">
        <v>1989</v>
      </c>
      <c r="G267" s="18">
        <v>1.1754427878191154</v>
      </c>
      <c r="H267" s="40">
        <f>G267*'Example - income calc'!$H$11*3.1</f>
        <v>6310.3087315946204</v>
      </c>
      <c r="I267" s="19">
        <v>0</v>
      </c>
      <c r="J267" s="45">
        <f t="shared" si="12"/>
        <v>0</v>
      </c>
      <c r="K267" s="35">
        <f t="shared" si="13"/>
        <v>-0.42056648110390488</v>
      </c>
      <c r="L267" s="35">
        <f t="shared" si="14"/>
        <v>-0.42131504909146505</v>
      </c>
    </row>
    <row r="268" spans="5:12" s="10" customFormat="1" x14ac:dyDescent="0.25">
      <c r="E268" s="16" t="s">
        <v>56</v>
      </c>
      <c r="F268" s="17">
        <v>1990</v>
      </c>
      <c r="G268" s="18">
        <v>0.17160359794921431</v>
      </c>
      <c r="H268" s="40">
        <f>G268*'Example - income calc'!$H$11*3.1</f>
        <v>921.24575839298018</v>
      </c>
      <c r="I268" s="19">
        <v>0.30719999999999997</v>
      </c>
      <c r="J268" s="45">
        <f t="shared" si="12"/>
        <v>430.08</v>
      </c>
      <c r="K268" s="35">
        <f t="shared" si="13"/>
        <v>-0.55019171751760076</v>
      </c>
      <c r="L268" s="35">
        <f t="shared" si="14"/>
        <v>-0.53325989785370198</v>
      </c>
    </row>
    <row r="269" spans="5:12" s="10" customFormat="1" x14ac:dyDescent="0.25">
      <c r="E269" s="16" t="s">
        <v>56</v>
      </c>
      <c r="F269" s="17">
        <v>1991</v>
      </c>
      <c r="G269" s="18">
        <v>2.0467531890419846</v>
      </c>
      <c r="H269" s="40">
        <f>G269*'Example - income calc'!$H$11*3.1</f>
        <v>10987.897202716353</v>
      </c>
      <c r="I269" s="19">
        <v>0</v>
      </c>
      <c r="J269" s="45">
        <f t="shared" si="12"/>
        <v>0</v>
      </c>
      <c r="K269" s="35">
        <f t="shared" si="13"/>
        <v>-0.37561814588458403</v>
      </c>
      <c r="L269" s="35">
        <f t="shared" si="14"/>
        <v>-0.37604285095246598</v>
      </c>
    </row>
    <row r="270" spans="5:12" s="10" customFormat="1" x14ac:dyDescent="0.25">
      <c r="E270" s="16" t="s">
        <v>56</v>
      </c>
      <c r="F270" s="17">
        <v>1992</v>
      </c>
      <c r="G270" s="18">
        <v>1.3327075681670428</v>
      </c>
      <c r="H270" s="40">
        <f>G270*'Example - income calc'!$H$11*3.1</f>
        <v>7154.5772292924867</v>
      </c>
      <c r="I270" s="19">
        <v>0</v>
      </c>
      <c r="J270" s="45">
        <f t="shared" si="12"/>
        <v>0</v>
      </c>
      <c r="K270" s="35">
        <f t="shared" si="13"/>
        <v>-0.41036795721003166</v>
      </c>
      <c r="L270" s="35">
        <f t="shared" si="14"/>
        <v>-0.41102978373553412</v>
      </c>
    </row>
    <row r="271" spans="5:12" s="10" customFormat="1" x14ac:dyDescent="0.25">
      <c r="E271" s="16" t="s">
        <v>56</v>
      </c>
      <c r="F271" s="17">
        <v>1993</v>
      </c>
      <c r="G271" s="18">
        <v>0.72190170100008555</v>
      </c>
      <c r="H271" s="40">
        <f>G271*'Example - income calc'!$H$11*3.1</f>
        <v>3875.4949661360006</v>
      </c>
      <c r="I271" s="19">
        <v>0</v>
      </c>
      <c r="J271" s="45">
        <f t="shared" si="12"/>
        <v>0</v>
      </c>
      <c r="K271" s="35">
        <f t="shared" si="13"/>
        <v>-0.45938972189320115</v>
      </c>
      <c r="L271" s="35">
        <f t="shared" si="14"/>
        <v>-0.46055595531672083</v>
      </c>
    </row>
    <row r="272" spans="5:12" s="10" customFormat="1" x14ac:dyDescent="0.25">
      <c r="E272" s="16" t="s">
        <v>56</v>
      </c>
      <c r="F272" s="17">
        <v>1994</v>
      </c>
      <c r="G272" s="18">
        <v>1.8184321223574542</v>
      </c>
      <c r="H272" s="40">
        <f>G272*'Example - income calc'!$H$11*3.1</f>
        <v>9762.1664094894313</v>
      </c>
      <c r="I272" s="19">
        <v>0</v>
      </c>
      <c r="J272" s="45">
        <f t="shared" si="12"/>
        <v>0</v>
      </c>
      <c r="K272" s="35">
        <f t="shared" si="13"/>
        <v>-0.38514272075145489</v>
      </c>
      <c r="L272" s="35">
        <f t="shared" si="14"/>
        <v>-0.38562421665462387</v>
      </c>
    </row>
    <row r="273" spans="5:12" s="10" customFormat="1" x14ac:dyDescent="0.25">
      <c r="E273" s="16" t="s">
        <v>56</v>
      </c>
      <c r="F273" s="17">
        <v>1995</v>
      </c>
      <c r="G273" s="18">
        <v>1.428233621194656</v>
      </c>
      <c r="H273" s="40">
        <f>G273*'Example - income calc'!$H$11*3.1</f>
        <v>7667.4043041289706</v>
      </c>
      <c r="I273" s="19">
        <v>0</v>
      </c>
      <c r="J273" s="45">
        <f t="shared" si="12"/>
        <v>0</v>
      </c>
      <c r="K273" s="35">
        <f t="shared" si="13"/>
        <v>-0.40473821721681641</v>
      </c>
      <c r="L273" s="35">
        <f t="shared" si="14"/>
        <v>-0.40535574110565736</v>
      </c>
    </row>
    <row r="274" spans="5:12" s="10" customFormat="1" x14ac:dyDescent="0.25">
      <c r="E274" s="16" t="s">
        <v>56</v>
      </c>
      <c r="F274" s="17">
        <v>1996</v>
      </c>
      <c r="G274" s="18">
        <v>1.1126998758586446</v>
      </c>
      <c r="H274" s="40">
        <f>G274*'Example - income calc'!$H$11*3.1</f>
        <v>5973.4763912265935</v>
      </c>
      <c r="I274" s="19">
        <v>0</v>
      </c>
      <c r="J274" s="45">
        <f t="shared" si="12"/>
        <v>0</v>
      </c>
      <c r="K274" s="35">
        <f t="shared" si="13"/>
        <v>-0.42500938368351004</v>
      </c>
      <c r="L274" s="35">
        <f t="shared" si="14"/>
        <v>-0.42579848666447762</v>
      </c>
    </row>
    <row r="275" spans="5:12" s="10" customFormat="1" x14ac:dyDescent="0.25">
      <c r="E275" s="16" t="s">
        <v>56</v>
      </c>
      <c r="F275" s="17">
        <v>1997</v>
      </c>
      <c r="G275" s="18">
        <v>1.306077749560461</v>
      </c>
      <c r="H275" s="40">
        <f>G275*'Example - income calc'!$H$11*3.1</f>
        <v>7011.6163139546379</v>
      </c>
      <c r="I275" s="19">
        <v>0</v>
      </c>
      <c r="J275" s="45">
        <f t="shared" si="12"/>
        <v>0</v>
      </c>
      <c r="K275" s="35">
        <f t="shared" si="13"/>
        <v>-0.41200897518525892</v>
      </c>
      <c r="L275" s="35">
        <f t="shared" si="14"/>
        <v>-0.41268418471851265</v>
      </c>
    </row>
    <row r="276" spans="5:12" s="10" customFormat="1" x14ac:dyDescent="0.25">
      <c r="E276" s="16" t="s">
        <v>56</v>
      </c>
      <c r="F276" s="17">
        <v>1998</v>
      </c>
      <c r="G276" s="18">
        <v>1.568671048080249</v>
      </c>
      <c r="H276" s="40">
        <f>G276*'Example - income calc'!$H$11*3.1</f>
        <v>8421.3359546545362</v>
      </c>
      <c r="I276" s="19">
        <v>0</v>
      </c>
      <c r="J276" s="45">
        <f t="shared" si="12"/>
        <v>0</v>
      </c>
      <c r="K276" s="35">
        <f t="shared" si="13"/>
        <v>-0.39711463406992975</v>
      </c>
      <c r="L276" s="35">
        <f t="shared" si="14"/>
        <v>-0.39767599303092543</v>
      </c>
    </row>
    <row r="277" spans="5:12" s="10" customFormat="1" x14ac:dyDescent="0.25">
      <c r="E277" s="16" t="s">
        <v>56</v>
      </c>
      <c r="F277" s="17">
        <v>1999</v>
      </c>
      <c r="G277" s="18">
        <v>1.4423031780946602</v>
      </c>
      <c r="H277" s="40">
        <f>G277*'Example - income calc'!$H$11*3.1</f>
        <v>7742.9360515485878</v>
      </c>
      <c r="I277" s="19">
        <v>0.14279999999999998</v>
      </c>
      <c r="J277" s="45">
        <f t="shared" si="12"/>
        <v>199.92</v>
      </c>
      <c r="K277" s="35">
        <f t="shared" si="13"/>
        <v>-0.4039410324627225</v>
      </c>
      <c r="L277" s="35">
        <f t="shared" si="14"/>
        <v>-0.40246412640756918</v>
      </c>
    </row>
    <row r="278" spans="5:12" s="10" customFormat="1" x14ac:dyDescent="0.25">
      <c r="E278" s="16" t="s">
        <v>56</v>
      </c>
      <c r="F278" s="17">
        <v>2000</v>
      </c>
      <c r="G278" s="18">
        <v>0.38180604210512159</v>
      </c>
      <c r="H278" s="40">
        <f>G278*'Example - income calc'!$H$11*3.1</f>
        <v>2049.70758784586</v>
      </c>
      <c r="I278" s="19">
        <v>7.9200000000000007E-2</v>
      </c>
      <c r="J278" s="45">
        <f t="shared" si="12"/>
        <v>110.88000000000001</v>
      </c>
      <c r="K278" s="35">
        <f t="shared" si="13"/>
        <v>-0.50544965108241524</v>
      </c>
      <c r="L278" s="35">
        <f t="shared" si="14"/>
        <v>-0.50376021076197164</v>
      </c>
    </row>
    <row r="279" spans="5:12" s="10" customFormat="1" x14ac:dyDescent="0.25">
      <c r="E279" s="16" t="s">
        <v>56</v>
      </c>
      <c r="F279" s="17">
        <v>2001</v>
      </c>
      <c r="G279" s="18">
        <v>0.82133328553247176</v>
      </c>
      <c r="H279" s="40">
        <f>G279*'Example - income calc'!$H$11*3.1</f>
        <v>4409.2887012059546</v>
      </c>
      <c r="I279" s="19">
        <v>4.0800000000000003E-2</v>
      </c>
      <c r="J279" s="45">
        <f t="shared" si="12"/>
        <v>57.120000000000005</v>
      </c>
      <c r="K279" s="35">
        <f t="shared" si="13"/>
        <v>-0.44930319408226538</v>
      </c>
      <c r="L279" s="35">
        <f t="shared" si="14"/>
        <v>-0.44931893094919384</v>
      </c>
    </row>
    <row r="280" spans="5:12" s="10" customFormat="1" x14ac:dyDescent="0.25">
      <c r="E280" s="16" t="s">
        <v>56</v>
      </c>
      <c r="F280" s="17">
        <v>2002</v>
      </c>
      <c r="G280" s="18">
        <v>1.615383</v>
      </c>
      <c r="H280" s="40">
        <f>G280*'Example - income calc'!$H$11*3.1</f>
        <v>8672.1068480775466</v>
      </c>
      <c r="I280" s="19">
        <v>0</v>
      </c>
      <c r="J280" s="45">
        <f t="shared" si="12"/>
        <v>0</v>
      </c>
      <c r="K280" s="35">
        <f t="shared" si="13"/>
        <v>-0.39473224016359587</v>
      </c>
      <c r="L280" s="35">
        <f t="shared" si="14"/>
        <v>-0.39527691542268134</v>
      </c>
    </row>
    <row r="281" spans="5:12" s="10" customFormat="1" x14ac:dyDescent="0.25">
      <c r="E281" s="16" t="s">
        <v>56</v>
      </c>
      <c r="F281" s="17">
        <v>2003</v>
      </c>
      <c r="G281" s="18">
        <v>0.63</v>
      </c>
      <c r="H281" s="40">
        <f>G281*'Example - income calc'!$H$11*3.1</f>
        <v>3382.1250528752958</v>
      </c>
      <c r="I281" s="19">
        <v>0</v>
      </c>
      <c r="J281" s="45">
        <f t="shared" si="12"/>
        <v>0</v>
      </c>
      <c r="K281" s="35">
        <f t="shared" si="13"/>
        <v>-0.46981293699828286</v>
      </c>
      <c r="L281" s="35">
        <f t="shared" si="14"/>
        <v>-0.47111839689393192</v>
      </c>
    </row>
    <row r="282" spans="5:12" s="10" customFormat="1" x14ac:dyDescent="0.25">
      <c r="E282" s="16" t="s">
        <v>56</v>
      </c>
      <c r="F282" s="17">
        <v>2004</v>
      </c>
      <c r="G282" s="18">
        <v>1.377</v>
      </c>
      <c r="H282" s="40">
        <f>G282*'Example - income calc'!$H$11*3.1</f>
        <v>7392.3590441417182</v>
      </c>
      <c r="I282" s="19">
        <v>0</v>
      </c>
      <c r="J282" s="45">
        <f t="shared" si="12"/>
        <v>0</v>
      </c>
      <c r="K282" s="35">
        <f t="shared" si="13"/>
        <v>-0.40770920953744061</v>
      </c>
      <c r="L282" s="35">
        <f t="shared" si="14"/>
        <v>-0.40834980602935289</v>
      </c>
    </row>
    <row r="283" spans="5:12" s="10" customFormat="1" x14ac:dyDescent="0.25">
      <c r="E283" s="16" t="s">
        <v>56</v>
      </c>
      <c r="F283" s="17">
        <v>2005</v>
      </c>
      <c r="G283" s="18">
        <v>1.2060000000000002</v>
      </c>
      <c r="H283" s="40">
        <f>G283*'Example - income calc'!$H$11*3.1</f>
        <v>6474.3536726469965</v>
      </c>
      <c r="I283" s="19">
        <v>0</v>
      </c>
      <c r="J283" s="45">
        <f t="shared" si="12"/>
        <v>0</v>
      </c>
      <c r="K283" s="35">
        <f t="shared" si="13"/>
        <v>-0.41848466807724227</v>
      </c>
      <c r="L283" s="35">
        <f t="shared" si="14"/>
        <v>-0.41921482747356459</v>
      </c>
    </row>
    <row r="284" spans="5:12" s="10" customFormat="1" x14ac:dyDescent="0.25">
      <c r="E284" s="16" t="s">
        <v>56</v>
      </c>
      <c r="F284" s="17">
        <v>2006</v>
      </c>
      <c r="G284" s="18">
        <v>0.48403569265178698</v>
      </c>
      <c r="H284" s="40">
        <f>G284*'Example - income calc'!$H$11*3.1</f>
        <v>2598.5226073070721</v>
      </c>
      <c r="I284" s="19">
        <v>0</v>
      </c>
      <c r="J284" s="45">
        <f t="shared" si="12"/>
        <v>0</v>
      </c>
      <c r="K284" s="35">
        <f t="shared" si="13"/>
        <v>-0.48916881275291563</v>
      </c>
      <c r="L284" s="35">
        <f t="shared" si="14"/>
        <v>-0.49076823509828438</v>
      </c>
    </row>
    <row r="285" spans="5:12" s="10" customFormat="1" x14ac:dyDescent="0.25">
      <c r="E285" s="16" t="s">
        <v>56</v>
      </c>
      <c r="F285" s="17">
        <v>2007</v>
      </c>
      <c r="G285" s="18">
        <v>1.3411044829174446</v>
      </c>
      <c r="H285" s="40">
        <f>G285*'Example - income calc'!$H$11*3.1</f>
        <v>7199.65566698168</v>
      </c>
      <c r="I285" s="19">
        <v>0</v>
      </c>
      <c r="J285" s="45">
        <f t="shared" si="12"/>
        <v>0</v>
      </c>
      <c r="K285" s="35">
        <f t="shared" si="13"/>
        <v>-0.40985723634299592</v>
      </c>
      <c r="L285" s="35">
        <f t="shared" si="14"/>
        <v>-0.41051494154869972</v>
      </c>
    </row>
    <row r="286" spans="5:12" s="10" customFormat="1" x14ac:dyDescent="0.25">
      <c r="E286" s="16" t="s">
        <v>56</v>
      </c>
      <c r="F286" s="17">
        <v>2008</v>
      </c>
      <c r="G286" s="18">
        <v>1.9136328656408312</v>
      </c>
      <c r="H286" s="40">
        <f>G286*'Example - income calc'!$H$11*3.1</f>
        <v>10273.24707442762</v>
      </c>
      <c r="I286" s="19">
        <v>0</v>
      </c>
      <c r="J286" s="45">
        <f t="shared" si="12"/>
        <v>0</v>
      </c>
      <c r="K286" s="35">
        <f t="shared" si="13"/>
        <v>-0.38102556158583967</v>
      </c>
      <c r="L286" s="35">
        <f t="shared" si="14"/>
        <v>-0.3814818059393339</v>
      </c>
    </row>
    <row r="287" spans="5:12" s="10" customFormat="1" x14ac:dyDescent="0.25">
      <c r="E287" s="16" t="s">
        <v>56</v>
      </c>
      <c r="F287" s="17">
        <v>2009</v>
      </c>
      <c r="G287" s="18">
        <v>1.8234662722356116</v>
      </c>
      <c r="H287" s="40">
        <f>G287*'Example - income calc'!$H$11*3.1</f>
        <v>9789.1920038114076</v>
      </c>
      <c r="I287" s="19">
        <v>0</v>
      </c>
      <c r="J287" s="45">
        <f t="shared" si="12"/>
        <v>0</v>
      </c>
      <c r="K287" s="35">
        <f t="shared" si="13"/>
        <v>-0.38491938723458402</v>
      </c>
      <c r="L287" s="35">
        <f t="shared" si="14"/>
        <v>-0.38539948524390866</v>
      </c>
    </row>
    <row r="288" spans="5:12" s="10" customFormat="1" x14ac:dyDescent="0.25">
      <c r="E288" s="16" t="s">
        <v>56</v>
      </c>
      <c r="F288" s="17">
        <v>2010</v>
      </c>
      <c r="G288" s="31">
        <v>1.6664429756991601</v>
      </c>
      <c r="H288" s="40">
        <f>G288*'Example - income calc'!$H$11*3.1</f>
        <v>8946.219900476488</v>
      </c>
      <c r="I288" s="19">
        <v>0</v>
      </c>
      <c r="J288" s="45">
        <f t="shared" si="12"/>
        <v>0</v>
      </c>
      <c r="K288" s="35">
        <f t="shared" si="13"/>
        <v>-0.39220779674390888</v>
      </c>
      <c r="L288" s="35">
        <f t="shared" si="14"/>
        <v>-0.39273523030051088</v>
      </c>
    </row>
    <row r="289" spans="5:12" s="10" customFormat="1" x14ac:dyDescent="0.25">
      <c r="E289" s="16" t="s">
        <v>56</v>
      </c>
      <c r="F289" s="17">
        <v>2011</v>
      </c>
      <c r="G289" s="32">
        <v>1.2360299606228162</v>
      </c>
      <c r="H289" s="40">
        <f>G289*'Example - income calc'!$H$11*3.1</f>
        <v>6635.5680887728449</v>
      </c>
      <c r="I289" s="19">
        <v>6.2399999999999997E-2</v>
      </c>
      <c r="J289" s="45">
        <f t="shared" si="12"/>
        <v>87.36</v>
      </c>
      <c r="K289" s="35">
        <f t="shared" si="13"/>
        <v>-0.41648801387447126</v>
      </c>
      <c r="L289" s="35">
        <f t="shared" si="14"/>
        <v>-0.41612947738308537</v>
      </c>
    </row>
    <row r="290" spans="5:12" s="10" customFormat="1" x14ac:dyDescent="0.25">
      <c r="E290" s="16" t="s">
        <v>56</v>
      </c>
      <c r="F290" s="17">
        <v>2012</v>
      </c>
      <c r="G290" s="32">
        <v>1.7254716698083838</v>
      </c>
      <c r="H290" s="40">
        <f>G290*'Example - income calc'!$H$11*3.1</f>
        <v>9263.1126388658813</v>
      </c>
      <c r="I290" s="19">
        <v>0</v>
      </c>
      <c r="J290" s="45">
        <f t="shared" si="12"/>
        <v>0</v>
      </c>
      <c r="K290" s="35">
        <f t="shared" si="13"/>
        <v>-0.38938718771562725</v>
      </c>
      <c r="L290" s="35">
        <f t="shared" si="14"/>
        <v>-0.38989587786445939</v>
      </c>
    </row>
    <row r="291" spans="5:12" s="10" customFormat="1" x14ac:dyDescent="0.25">
      <c r="E291" s="16" t="s">
        <v>56</v>
      </c>
      <c r="F291" s="17">
        <v>2013</v>
      </c>
      <c r="G291" s="32">
        <v>0.97440687918649849</v>
      </c>
      <c r="H291" s="40">
        <f>G291*'Example - income calc'!$H$11*3.1</f>
        <v>5231.0570123661719</v>
      </c>
      <c r="I291" s="19">
        <v>0</v>
      </c>
      <c r="J291" s="45">
        <f t="shared" si="12"/>
        <v>0</v>
      </c>
      <c r="K291" s="35">
        <f t="shared" si="13"/>
        <v>-0.43570378169364249</v>
      </c>
      <c r="L291" s="35">
        <f t="shared" si="14"/>
        <v>-0.43659772275373143</v>
      </c>
    </row>
    <row r="292" spans="5:12" s="10" customFormat="1" x14ac:dyDescent="0.25">
      <c r="E292" s="16" t="s">
        <v>57</v>
      </c>
      <c r="F292" s="17">
        <v>1985</v>
      </c>
      <c r="G292" s="18">
        <v>1.3509691534148727</v>
      </c>
      <c r="H292" s="40">
        <f>G292*'Example - income calc'!$H$11*3.1</f>
        <v>7252.6136816288417</v>
      </c>
      <c r="I292" s="19">
        <v>3.7199999999999997E-2</v>
      </c>
      <c r="J292" s="45">
        <f t="shared" si="12"/>
        <v>52.08</v>
      </c>
      <c r="K292" s="35">
        <f t="shared" si="13"/>
        <v>-0.40926128016232127</v>
      </c>
      <c r="L292" s="35">
        <f t="shared" si="14"/>
        <v>-0.40932768522449847</v>
      </c>
    </row>
    <row r="293" spans="5:12" s="10" customFormat="1" x14ac:dyDescent="0.25">
      <c r="E293" s="16" t="s">
        <v>57</v>
      </c>
      <c r="F293" s="17">
        <v>1986</v>
      </c>
      <c r="G293" s="18">
        <v>3.2253016221393085</v>
      </c>
      <c r="H293" s="40">
        <f>G293*'Example - income calc'!$H$11*3.1</f>
        <v>17314.878443359819</v>
      </c>
      <c r="I293" s="19">
        <v>4.2000000000000003E-2</v>
      </c>
      <c r="J293" s="45">
        <f t="shared" si="12"/>
        <v>58.800000000000004</v>
      </c>
      <c r="K293" s="35">
        <f t="shared" si="13"/>
        <v>-0.33986480575860395</v>
      </c>
      <c r="L293" s="35">
        <f t="shared" si="14"/>
        <v>-0.33986126326003058</v>
      </c>
    </row>
    <row r="294" spans="5:12" s="10" customFormat="1" x14ac:dyDescent="0.25">
      <c r="E294" s="16" t="s">
        <v>57</v>
      </c>
      <c r="F294" s="17">
        <v>1987</v>
      </c>
      <c r="G294" s="18">
        <v>1.6868876144526819</v>
      </c>
      <c r="H294" s="40">
        <f>G294*'Example - income calc'!$H$11*3.1</f>
        <v>9055.9759717864417</v>
      </c>
      <c r="I294" s="19">
        <v>0.16440000000000002</v>
      </c>
      <c r="J294" s="45">
        <f t="shared" si="12"/>
        <v>230.16000000000003</v>
      </c>
      <c r="K294" s="35">
        <f t="shared" si="13"/>
        <v>-0.39121931614655953</v>
      </c>
      <c r="L294" s="35">
        <f t="shared" si="14"/>
        <v>-0.38969355366660391</v>
      </c>
    </row>
    <row r="295" spans="5:12" s="10" customFormat="1" x14ac:dyDescent="0.25">
      <c r="E295" s="16" t="s">
        <v>57</v>
      </c>
      <c r="F295" s="17">
        <v>1988</v>
      </c>
      <c r="G295" s="18">
        <v>1.1111739797101701</v>
      </c>
      <c r="H295" s="40">
        <f>G295*'Example - income calc'!$H$11*3.1</f>
        <v>5965.2846902871615</v>
      </c>
      <c r="I295" s="19">
        <v>0.24360000000000001</v>
      </c>
      <c r="J295" s="45">
        <f t="shared" si="12"/>
        <v>341.04</v>
      </c>
      <c r="K295" s="35">
        <f t="shared" si="13"/>
        <v>-0.42512039065418639</v>
      </c>
      <c r="L295" s="35">
        <f t="shared" si="14"/>
        <v>-0.42136671354790128</v>
      </c>
    </row>
    <row r="296" spans="5:12" s="10" customFormat="1" x14ac:dyDescent="0.25">
      <c r="E296" s="16" t="s">
        <v>57</v>
      </c>
      <c r="F296" s="17">
        <v>1989</v>
      </c>
      <c r="G296" s="18">
        <v>1.1754427878191154</v>
      </c>
      <c r="H296" s="40">
        <f>G296*'Example - income calc'!$H$11*3.1</f>
        <v>6310.3087315946204</v>
      </c>
      <c r="I296" s="19">
        <v>0</v>
      </c>
      <c r="J296" s="45">
        <f t="shared" si="12"/>
        <v>0</v>
      </c>
      <c r="K296" s="35">
        <f t="shared" si="13"/>
        <v>-0.42056648110390488</v>
      </c>
      <c r="L296" s="35">
        <f t="shared" si="14"/>
        <v>-0.42131504909146505</v>
      </c>
    </row>
    <row r="297" spans="5:12" s="10" customFormat="1" x14ac:dyDescent="0.25">
      <c r="E297" s="16" t="s">
        <v>57</v>
      </c>
      <c r="F297" s="17">
        <v>1990</v>
      </c>
      <c r="G297" s="18">
        <v>0.17160359794921431</v>
      </c>
      <c r="H297" s="40">
        <f>G297*'Example - income calc'!$H$11*3.1</f>
        <v>921.24575839298018</v>
      </c>
      <c r="I297" s="19">
        <v>0.24</v>
      </c>
      <c r="J297" s="45">
        <f t="shared" si="12"/>
        <v>336</v>
      </c>
      <c r="K297" s="35">
        <f t="shared" si="13"/>
        <v>-0.55019171751760076</v>
      </c>
      <c r="L297" s="35">
        <f t="shared" si="14"/>
        <v>-0.53729695762027807</v>
      </c>
    </row>
    <row r="298" spans="5:12" s="10" customFormat="1" x14ac:dyDescent="0.25">
      <c r="E298" s="16" t="s">
        <v>57</v>
      </c>
      <c r="F298" s="17">
        <v>1991</v>
      </c>
      <c r="G298" s="18">
        <v>2.0467531890419846</v>
      </c>
      <c r="H298" s="40">
        <f>G298*'Example - income calc'!$H$11*3.1</f>
        <v>10987.897202716353</v>
      </c>
      <c r="I298" s="19">
        <v>0</v>
      </c>
      <c r="J298" s="45">
        <f t="shared" si="12"/>
        <v>0</v>
      </c>
      <c r="K298" s="35">
        <f t="shared" si="13"/>
        <v>-0.37561814588458403</v>
      </c>
      <c r="L298" s="35">
        <f t="shared" si="14"/>
        <v>-0.37604285095246598</v>
      </c>
    </row>
    <row r="299" spans="5:12" s="10" customFormat="1" x14ac:dyDescent="0.25">
      <c r="E299" s="16" t="s">
        <v>57</v>
      </c>
      <c r="F299" s="17">
        <v>1992</v>
      </c>
      <c r="G299" s="18">
        <v>1.3327075681670428</v>
      </c>
      <c r="H299" s="40">
        <f>G299*'Example - income calc'!$H$11*3.1</f>
        <v>7154.5772292924867</v>
      </c>
      <c r="I299" s="19">
        <v>6.2399999999999997E-2</v>
      </c>
      <c r="J299" s="45">
        <f t="shared" si="12"/>
        <v>87.36</v>
      </c>
      <c r="K299" s="35">
        <f t="shared" si="13"/>
        <v>-0.41036795721003166</v>
      </c>
      <c r="L299" s="35">
        <f t="shared" si="14"/>
        <v>-0.41003495912494836</v>
      </c>
    </row>
    <row r="300" spans="5:12" s="10" customFormat="1" x14ac:dyDescent="0.25">
      <c r="E300" s="16" t="s">
        <v>57</v>
      </c>
      <c r="F300" s="17">
        <v>1993</v>
      </c>
      <c r="G300" s="18">
        <v>0.72190170100008555</v>
      </c>
      <c r="H300" s="40">
        <f>G300*'Example - income calc'!$H$11*3.1</f>
        <v>3875.4949661360006</v>
      </c>
      <c r="I300" s="19">
        <v>2.8799999999999999E-2</v>
      </c>
      <c r="J300" s="45">
        <f t="shared" si="12"/>
        <v>40.32</v>
      </c>
      <c r="K300" s="35">
        <f t="shared" si="13"/>
        <v>-0.45938972189320115</v>
      </c>
      <c r="L300" s="35">
        <f t="shared" si="14"/>
        <v>-0.45974365785868482</v>
      </c>
    </row>
    <row r="301" spans="5:12" s="10" customFormat="1" x14ac:dyDescent="0.25">
      <c r="E301" s="16" t="s">
        <v>57</v>
      </c>
      <c r="F301" s="17">
        <v>1994</v>
      </c>
      <c r="G301" s="18">
        <v>1.8184321223574542</v>
      </c>
      <c r="H301" s="40">
        <f>G301*'Example - income calc'!$H$11*3.1</f>
        <v>9762.1664094894313</v>
      </c>
      <c r="I301" s="19">
        <v>4.5599999999999995E-2</v>
      </c>
      <c r="J301" s="45">
        <f t="shared" si="12"/>
        <v>63.839999999999989</v>
      </c>
      <c r="K301" s="35">
        <f t="shared" si="13"/>
        <v>-0.38514272075145489</v>
      </c>
      <c r="L301" s="35">
        <f t="shared" si="14"/>
        <v>-0.38509440539982825</v>
      </c>
    </row>
    <row r="302" spans="5:12" s="10" customFormat="1" x14ac:dyDescent="0.25">
      <c r="E302" s="16" t="s">
        <v>57</v>
      </c>
      <c r="F302" s="17">
        <v>1995</v>
      </c>
      <c r="G302" s="18">
        <v>1.428233621194656</v>
      </c>
      <c r="H302" s="40">
        <f>G302*'Example - income calc'!$H$11*3.1</f>
        <v>7667.4043041289706</v>
      </c>
      <c r="I302" s="19">
        <v>0</v>
      </c>
      <c r="J302" s="45">
        <f t="shared" si="12"/>
        <v>0</v>
      </c>
      <c r="K302" s="35">
        <f t="shared" si="13"/>
        <v>-0.40473821721681641</v>
      </c>
      <c r="L302" s="35">
        <f t="shared" si="14"/>
        <v>-0.40535574110565736</v>
      </c>
    </row>
    <row r="303" spans="5:12" s="10" customFormat="1" x14ac:dyDescent="0.25">
      <c r="E303" s="16" t="s">
        <v>57</v>
      </c>
      <c r="F303" s="17">
        <v>1996</v>
      </c>
      <c r="G303" s="18">
        <v>1.1126998758586446</v>
      </c>
      <c r="H303" s="40">
        <f>G303*'Example - income calc'!$H$11*3.1</f>
        <v>5973.4763912265935</v>
      </c>
      <c r="I303" s="19">
        <v>0</v>
      </c>
      <c r="J303" s="45">
        <f t="shared" si="12"/>
        <v>0</v>
      </c>
      <c r="K303" s="35">
        <f t="shared" si="13"/>
        <v>-0.42500938368351004</v>
      </c>
      <c r="L303" s="35">
        <f t="shared" si="14"/>
        <v>-0.42579848666447762</v>
      </c>
    </row>
    <row r="304" spans="5:12" s="10" customFormat="1" x14ac:dyDescent="0.25">
      <c r="E304" s="16" t="s">
        <v>57</v>
      </c>
      <c r="F304" s="17">
        <v>1997</v>
      </c>
      <c r="G304" s="18">
        <v>1.306077749560461</v>
      </c>
      <c r="H304" s="40">
        <f>G304*'Example - income calc'!$H$11*3.1</f>
        <v>7011.6163139546379</v>
      </c>
      <c r="I304" s="19">
        <v>0</v>
      </c>
      <c r="J304" s="45">
        <f t="shared" si="12"/>
        <v>0</v>
      </c>
      <c r="K304" s="35">
        <f t="shared" si="13"/>
        <v>-0.41200897518525892</v>
      </c>
      <c r="L304" s="35">
        <f t="shared" si="14"/>
        <v>-0.41268418471851265</v>
      </c>
    </row>
    <row r="305" spans="5:12" s="10" customFormat="1" x14ac:dyDescent="0.25">
      <c r="E305" s="16" t="s">
        <v>57</v>
      </c>
      <c r="F305" s="17">
        <v>1998</v>
      </c>
      <c r="G305" s="18">
        <v>1.568671048080249</v>
      </c>
      <c r="H305" s="40">
        <f>G305*'Example - income calc'!$H$11*3.1</f>
        <v>8421.3359546545362</v>
      </c>
      <c r="I305" s="19">
        <v>0</v>
      </c>
      <c r="J305" s="45">
        <f t="shared" si="12"/>
        <v>0</v>
      </c>
      <c r="K305" s="35">
        <f t="shared" si="13"/>
        <v>-0.39711463406992975</v>
      </c>
      <c r="L305" s="35">
        <f t="shared" si="14"/>
        <v>-0.39767599303092543</v>
      </c>
    </row>
    <row r="306" spans="5:12" s="10" customFormat="1" x14ac:dyDescent="0.25">
      <c r="E306" s="16" t="s">
        <v>57</v>
      </c>
      <c r="F306" s="17">
        <v>1999</v>
      </c>
      <c r="G306" s="18">
        <v>1.4423031780946602</v>
      </c>
      <c r="H306" s="40">
        <f>G306*'Example - income calc'!$H$11*3.1</f>
        <v>7742.9360515485878</v>
      </c>
      <c r="I306" s="19">
        <v>4.5599999999999995E-2</v>
      </c>
      <c r="J306" s="45">
        <f t="shared" si="12"/>
        <v>63.839999999999989</v>
      </c>
      <c r="K306" s="35">
        <f t="shared" si="13"/>
        <v>-0.4039410324627225</v>
      </c>
      <c r="L306" s="35">
        <f t="shared" si="14"/>
        <v>-0.40387972152866503</v>
      </c>
    </row>
    <row r="307" spans="5:12" s="10" customFormat="1" x14ac:dyDescent="0.25">
      <c r="E307" s="16" t="s">
        <v>57</v>
      </c>
      <c r="F307" s="17">
        <v>2000</v>
      </c>
      <c r="G307" s="18">
        <v>0.38180604210512159</v>
      </c>
      <c r="H307" s="40">
        <f>G307*'Example - income calc'!$H$11*3.1</f>
        <v>2049.70758784586</v>
      </c>
      <c r="I307" s="19">
        <v>0.18959999999999999</v>
      </c>
      <c r="J307" s="45">
        <f t="shared" si="12"/>
        <v>265.44</v>
      </c>
      <c r="K307" s="35">
        <f t="shared" si="13"/>
        <v>-0.50544965108241524</v>
      </c>
      <c r="L307" s="35">
        <f t="shared" si="14"/>
        <v>-0.49897900101826059</v>
      </c>
    </row>
    <row r="308" spans="5:12" s="10" customFormat="1" x14ac:dyDescent="0.25">
      <c r="E308" s="16" t="s">
        <v>57</v>
      </c>
      <c r="F308" s="17">
        <v>2001</v>
      </c>
      <c r="G308" s="18">
        <v>0.82133328553247176</v>
      </c>
      <c r="H308" s="40">
        <f>G308*'Example - income calc'!$H$11*3.1</f>
        <v>4409.2887012059546</v>
      </c>
      <c r="I308" s="19">
        <v>1.0799999999999999E-2</v>
      </c>
      <c r="J308" s="45">
        <f t="shared" si="12"/>
        <v>15.12</v>
      </c>
      <c r="K308" s="35">
        <f t="shared" si="13"/>
        <v>-0.44930319408226538</v>
      </c>
      <c r="L308" s="35">
        <f t="shared" si="14"/>
        <v>-0.45007322957560636</v>
      </c>
    </row>
    <row r="309" spans="5:12" s="10" customFormat="1" x14ac:dyDescent="0.25">
      <c r="E309" s="16" t="s">
        <v>57</v>
      </c>
      <c r="F309" s="17">
        <v>2002</v>
      </c>
      <c r="G309" s="18">
        <v>1.615383</v>
      </c>
      <c r="H309" s="40">
        <f>G309*'Example - income calc'!$H$11*3.1</f>
        <v>8672.1068480775466</v>
      </c>
      <c r="I309" s="19">
        <v>0</v>
      </c>
      <c r="J309" s="45">
        <f t="shared" si="12"/>
        <v>0</v>
      </c>
      <c r="K309" s="35">
        <f t="shared" si="13"/>
        <v>-0.39473224016359587</v>
      </c>
      <c r="L309" s="35">
        <f t="shared" si="14"/>
        <v>-0.39527691542268134</v>
      </c>
    </row>
    <row r="310" spans="5:12" s="10" customFormat="1" x14ac:dyDescent="0.25">
      <c r="E310" s="16" t="s">
        <v>57</v>
      </c>
      <c r="F310" s="17">
        <v>2003</v>
      </c>
      <c r="G310" s="18">
        <v>0.63</v>
      </c>
      <c r="H310" s="40">
        <f>G310*'Example - income calc'!$H$11*3.1</f>
        <v>3382.1250528752958</v>
      </c>
      <c r="I310" s="19">
        <v>0</v>
      </c>
      <c r="J310" s="45">
        <f t="shared" si="12"/>
        <v>0</v>
      </c>
      <c r="K310" s="35">
        <f t="shared" si="13"/>
        <v>-0.46981293699828286</v>
      </c>
      <c r="L310" s="35">
        <f t="shared" si="14"/>
        <v>-0.47111839689393192</v>
      </c>
    </row>
    <row r="311" spans="5:12" s="10" customFormat="1" x14ac:dyDescent="0.25">
      <c r="E311" s="16" t="s">
        <v>57</v>
      </c>
      <c r="F311" s="17">
        <v>2004</v>
      </c>
      <c r="G311" s="18">
        <v>1.377</v>
      </c>
      <c r="H311" s="40">
        <f>G311*'Example - income calc'!$H$11*3.1</f>
        <v>7392.3590441417182</v>
      </c>
      <c r="I311" s="19">
        <v>0</v>
      </c>
      <c r="J311" s="45">
        <f t="shared" si="12"/>
        <v>0</v>
      </c>
      <c r="K311" s="35">
        <f t="shared" si="13"/>
        <v>-0.40770920953744061</v>
      </c>
      <c r="L311" s="35">
        <f t="shared" si="14"/>
        <v>-0.40834980602935289</v>
      </c>
    </row>
    <row r="312" spans="5:12" s="10" customFormat="1" x14ac:dyDescent="0.25">
      <c r="E312" s="16" t="s">
        <v>57</v>
      </c>
      <c r="F312" s="17">
        <v>2005</v>
      </c>
      <c r="G312" s="18">
        <v>1.2060000000000002</v>
      </c>
      <c r="H312" s="40">
        <f>G312*'Example - income calc'!$H$11*3.1</f>
        <v>6474.3536726469965</v>
      </c>
      <c r="I312" s="19">
        <v>0</v>
      </c>
      <c r="J312" s="45">
        <f t="shared" si="12"/>
        <v>0</v>
      </c>
      <c r="K312" s="35">
        <f t="shared" si="13"/>
        <v>-0.41848466807724227</v>
      </c>
      <c r="L312" s="35">
        <f t="shared" si="14"/>
        <v>-0.41921482747356459</v>
      </c>
    </row>
    <row r="313" spans="5:12" s="10" customFormat="1" x14ac:dyDescent="0.25">
      <c r="E313" s="16" t="s">
        <v>57</v>
      </c>
      <c r="F313" s="17">
        <v>2006</v>
      </c>
      <c r="G313" s="18">
        <v>0.48403569265178698</v>
      </c>
      <c r="H313" s="40">
        <f>G313*'Example - income calc'!$H$11*3.1</f>
        <v>2598.5226073070721</v>
      </c>
      <c r="I313" s="19">
        <v>0</v>
      </c>
      <c r="J313" s="45">
        <f t="shared" si="12"/>
        <v>0</v>
      </c>
      <c r="K313" s="35">
        <f t="shared" si="13"/>
        <v>-0.48916881275291563</v>
      </c>
      <c r="L313" s="35">
        <f t="shared" si="14"/>
        <v>-0.49076823509828438</v>
      </c>
    </row>
    <row r="314" spans="5:12" s="10" customFormat="1" x14ac:dyDescent="0.25">
      <c r="E314" s="16" t="s">
        <v>57</v>
      </c>
      <c r="F314" s="17">
        <v>2007</v>
      </c>
      <c r="G314" s="18">
        <v>1.3411044829174446</v>
      </c>
      <c r="H314" s="40">
        <f>G314*'Example - income calc'!$H$11*3.1</f>
        <v>7199.65566698168</v>
      </c>
      <c r="I314" s="19">
        <v>0</v>
      </c>
      <c r="J314" s="45">
        <f t="shared" si="12"/>
        <v>0</v>
      </c>
      <c r="K314" s="35">
        <f t="shared" si="13"/>
        <v>-0.40985723634299592</v>
      </c>
      <c r="L314" s="35">
        <f t="shared" si="14"/>
        <v>-0.41051494154869972</v>
      </c>
    </row>
    <row r="315" spans="5:12" s="10" customFormat="1" x14ac:dyDescent="0.25">
      <c r="E315" s="16" t="s">
        <v>57</v>
      </c>
      <c r="F315" s="17">
        <v>2008</v>
      </c>
      <c r="G315" s="18">
        <v>1.9136328656408312</v>
      </c>
      <c r="H315" s="40">
        <f>G315*'Example - income calc'!$H$11*3.1</f>
        <v>10273.24707442762</v>
      </c>
      <c r="I315" s="19">
        <v>0</v>
      </c>
      <c r="J315" s="45">
        <f t="shared" si="12"/>
        <v>0</v>
      </c>
      <c r="K315" s="35">
        <f t="shared" si="13"/>
        <v>-0.38102556158583967</v>
      </c>
      <c r="L315" s="35">
        <f t="shared" si="14"/>
        <v>-0.3814818059393339</v>
      </c>
    </row>
    <row r="316" spans="5:12" s="10" customFormat="1" x14ac:dyDescent="0.25">
      <c r="E316" s="16" t="s">
        <v>57</v>
      </c>
      <c r="F316" s="17">
        <v>2009</v>
      </c>
      <c r="G316" s="18">
        <v>1.8234662722356116</v>
      </c>
      <c r="H316" s="40">
        <f>G316*'Example - income calc'!$H$11*3.1</f>
        <v>9789.1920038114076</v>
      </c>
      <c r="I316" s="19">
        <v>0</v>
      </c>
      <c r="J316" s="45">
        <f t="shared" si="12"/>
        <v>0</v>
      </c>
      <c r="K316" s="35">
        <f t="shared" si="13"/>
        <v>-0.38491938723458402</v>
      </c>
      <c r="L316" s="35">
        <f t="shared" si="14"/>
        <v>-0.38539948524390866</v>
      </c>
    </row>
    <row r="317" spans="5:12" s="10" customFormat="1" x14ac:dyDescent="0.25">
      <c r="E317" s="16" t="s">
        <v>57</v>
      </c>
      <c r="F317" s="17">
        <v>2010</v>
      </c>
      <c r="G317" s="31">
        <v>1.6664429756991601</v>
      </c>
      <c r="H317" s="40">
        <f>G317*'Example - income calc'!$H$11*3.1</f>
        <v>8946.219900476488</v>
      </c>
      <c r="I317" s="19">
        <v>0</v>
      </c>
      <c r="J317" s="45">
        <f t="shared" si="12"/>
        <v>0</v>
      </c>
      <c r="K317" s="35">
        <f t="shared" si="13"/>
        <v>-0.39220779674390888</v>
      </c>
      <c r="L317" s="35">
        <f t="shared" si="14"/>
        <v>-0.39273523030051088</v>
      </c>
    </row>
    <row r="318" spans="5:12" s="10" customFormat="1" x14ac:dyDescent="0.25">
      <c r="E318" s="16" t="s">
        <v>57</v>
      </c>
      <c r="F318" s="17">
        <v>2011</v>
      </c>
      <c r="G318" s="32">
        <v>1.2360299606228162</v>
      </c>
      <c r="H318" s="40">
        <f>G318*'Example - income calc'!$H$11*3.1</f>
        <v>6635.5680887728449</v>
      </c>
      <c r="I318" s="19">
        <v>2.52E-2</v>
      </c>
      <c r="J318" s="45">
        <f t="shared" si="12"/>
        <v>35.28</v>
      </c>
      <c r="K318" s="35">
        <f t="shared" si="13"/>
        <v>-0.41648801387447126</v>
      </c>
      <c r="L318" s="35">
        <f t="shared" si="14"/>
        <v>-0.41676652759593158</v>
      </c>
    </row>
    <row r="319" spans="5:12" s="10" customFormat="1" x14ac:dyDescent="0.25">
      <c r="E319" s="16" t="s">
        <v>57</v>
      </c>
      <c r="F319" s="17">
        <v>2012</v>
      </c>
      <c r="G319" s="32">
        <v>1.7254716698083838</v>
      </c>
      <c r="H319" s="40">
        <f>G319*'Example - income calc'!$H$11*3.1</f>
        <v>9263.1126388658813</v>
      </c>
      <c r="I319" s="19">
        <v>0</v>
      </c>
      <c r="J319" s="45">
        <f t="shared" si="12"/>
        <v>0</v>
      </c>
      <c r="K319" s="35">
        <f t="shared" si="13"/>
        <v>-0.38938718771562725</v>
      </c>
      <c r="L319" s="35">
        <f t="shared" si="14"/>
        <v>-0.38989587786445939</v>
      </c>
    </row>
    <row r="320" spans="5:12" s="10" customFormat="1" x14ac:dyDescent="0.25">
      <c r="E320" s="16" t="s">
        <v>57</v>
      </c>
      <c r="F320" s="17">
        <v>2013</v>
      </c>
      <c r="G320" s="32">
        <v>0.97440687918649849</v>
      </c>
      <c r="H320" s="40">
        <f>G320*'Example - income calc'!$H$11*3.1</f>
        <v>5231.0570123661719</v>
      </c>
      <c r="I320" s="19">
        <v>0</v>
      </c>
      <c r="J320" s="45">
        <f t="shared" si="12"/>
        <v>0</v>
      </c>
      <c r="K320" s="35">
        <f t="shared" si="13"/>
        <v>-0.43570378169364249</v>
      </c>
      <c r="L320" s="35">
        <f t="shared" si="14"/>
        <v>-0.43659772275373143</v>
      </c>
    </row>
    <row r="321" spans="5:12" s="10" customFormat="1" x14ac:dyDescent="0.25">
      <c r="E321" s="16" t="s">
        <v>58</v>
      </c>
      <c r="F321" s="17">
        <v>1985</v>
      </c>
      <c r="G321" s="18">
        <v>1.3509691534148727</v>
      </c>
      <c r="H321" s="40">
        <f>G321*'Example - income calc'!$H$11*3.1</f>
        <v>7252.6136816288417</v>
      </c>
      <c r="I321" s="19">
        <v>9.8400000000000001E-2</v>
      </c>
      <c r="J321" s="45">
        <f t="shared" si="12"/>
        <v>137.76</v>
      </c>
      <c r="K321" s="35">
        <f t="shared" si="13"/>
        <v>-0.40926128016232127</v>
      </c>
      <c r="L321" s="35">
        <f t="shared" si="14"/>
        <v>-0.40837182313196319</v>
      </c>
    </row>
    <row r="322" spans="5:12" s="10" customFormat="1" x14ac:dyDescent="0.25">
      <c r="E322" s="16" t="s">
        <v>58</v>
      </c>
      <c r="F322" s="17">
        <v>1986</v>
      </c>
      <c r="G322" s="18">
        <v>3.2253016221393085</v>
      </c>
      <c r="H322" s="40">
        <f>G322*'Example - income calc'!$H$11*3.1</f>
        <v>17314.878443359819</v>
      </c>
      <c r="I322" s="19">
        <v>0</v>
      </c>
      <c r="J322" s="45">
        <f t="shared" ref="J322:J385" si="15">I322*1400</f>
        <v>0</v>
      </c>
      <c r="K322" s="35">
        <f t="shared" ref="K322:K385" si="16">(H322+$B$3)^(1-$B$2)/(1-$B$2)</f>
        <v>-0.33986480575860395</v>
      </c>
      <c r="L322" s="35">
        <f t="shared" ref="L322:L385" si="17">(H322+J322+$B$3-$B$4)^(1-$B$2)/(1-$B$2)</f>
        <v>-0.34012212993532315</v>
      </c>
    </row>
    <row r="323" spans="5:12" s="10" customFormat="1" x14ac:dyDescent="0.25">
      <c r="E323" s="16" t="s">
        <v>58</v>
      </c>
      <c r="F323" s="17">
        <v>1987</v>
      </c>
      <c r="G323" s="18">
        <v>1.6868876144526819</v>
      </c>
      <c r="H323" s="40">
        <f>G323*'Example - income calc'!$H$11*3.1</f>
        <v>9055.9759717864417</v>
      </c>
      <c r="I323" s="19">
        <v>0.15240000000000001</v>
      </c>
      <c r="J323" s="45">
        <f t="shared" si="15"/>
        <v>213.36</v>
      </c>
      <c r="K323" s="35">
        <f t="shared" si="16"/>
        <v>-0.39121931614655953</v>
      </c>
      <c r="L323" s="35">
        <f t="shared" si="17"/>
        <v>-0.38984113672371001</v>
      </c>
    </row>
    <row r="324" spans="5:12" s="10" customFormat="1" x14ac:dyDescent="0.25">
      <c r="E324" s="16" t="s">
        <v>58</v>
      </c>
      <c r="F324" s="17">
        <v>1988</v>
      </c>
      <c r="G324" s="18">
        <v>1.1111739797101701</v>
      </c>
      <c r="H324" s="40">
        <f>G324*'Example - income calc'!$H$11*3.1</f>
        <v>5965.2846902871615</v>
      </c>
      <c r="I324" s="19">
        <v>0.25679999999999997</v>
      </c>
      <c r="J324" s="45">
        <f t="shared" si="15"/>
        <v>359.52</v>
      </c>
      <c r="K324" s="35">
        <f t="shared" si="16"/>
        <v>-0.42512039065418639</v>
      </c>
      <c r="L324" s="35">
        <f t="shared" si="17"/>
        <v>-0.42112733453944634</v>
      </c>
    </row>
    <row r="325" spans="5:12" s="10" customFormat="1" x14ac:dyDescent="0.25">
      <c r="E325" s="16" t="s">
        <v>58</v>
      </c>
      <c r="F325" s="17">
        <v>1989</v>
      </c>
      <c r="G325" s="18">
        <v>1.1754427878191154</v>
      </c>
      <c r="H325" s="40">
        <f>G325*'Example - income calc'!$H$11*3.1</f>
        <v>6310.3087315946204</v>
      </c>
      <c r="I325" s="19">
        <v>0</v>
      </c>
      <c r="J325" s="45">
        <f t="shared" si="15"/>
        <v>0</v>
      </c>
      <c r="K325" s="35">
        <f t="shared" si="16"/>
        <v>-0.42056648110390488</v>
      </c>
      <c r="L325" s="35">
        <f t="shared" si="17"/>
        <v>-0.42131504909146505</v>
      </c>
    </row>
    <row r="326" spans="5:12" s="10" customFormat="1" x14ac:dyDescent="0.25">
      <c r="E326" s="16" t="s">
        <v>58</v>
      </c>
      <c r="F326" s="17">
        <v>1990</v>
      </c>
      <c r="G326" s="18">
        <v>0.17160359794921431</v>
      </c>
      <c r="H326" s="40">
        <f>G326*'Example - income calc'!$H$11*3.1</f>
        <v>921.24575839298018</v>
      </c>
      <c r="I326" s="19">
        <v>0.28559999999999997</v>
      </c>
      <c r="J326" s="45">
        <f t="shared" si="15"/>
        <v>399.84</v>
      </c>
      <c r="K326" s="35">
        <f t="shared" si="16"/>
        <v>-0.55019171751760076</v>
      </c>
      <c r="L326" s="35">
        <f t="shared" si="17"/>
        <v>-0.53454098924515092</v>
      </c>
    </row>
    <row r="327" spans="5:12" s="10" customFormat="1" x14ac:dyDescent="0.25">
      <c r="E327" s="16" t="s">
        <v>58</v>
      </c>
      <c r="F327" s="17">
        <v>1991</v>
      </c>
      <c r="G327" s="18">
        <v>2.0467531890419846</v>
      </c>
      <c r="H327" s="40">
        <f>G327*'Example - income calc'!$H$11*3.1</f>
        <v>10987.897202716353</v>
      </c>
      <c r="I327" s="19">
        <v>0</v>
      </c>
      <c r="J327" s="45">
        <f t="shared" si="15"/>
        <v>0</v>
      </c>
      <c r="K327" s="35">
        <f t="shared" si="16"/>
        <v>-0.37561814588458403</v>
      </c>
      <c r="L327" s="35">
        <f t="shared" si="17"/>
        <v>-0.37604285095246598</v>
      </c>
    </row>
    <row r="328" spans="5:12" s="10" customFormat="1" x14ac:dyDescent="0.25">
      <c r="E328" s="16" t="s">
        <v>58</v>
      </c>
      <c r="F328" s="17">
        <v>1992</v>
      </c>
      <c r="G328" s="18">
        <v>1.3327075681670428</v>
      </c>
      <c r="H328" s="40">
        <f>G328*'Example - income calc'!$H$11*3.1</f>
        <v>7154.5772292924867</v>
      </c>
      <c r="I328" s="19">
        <v>0.14879999999999999</v>
      </c>
      <c r="J328" s="45">
        <f t="shared" si="15"/>
        <v>208.32</v>
      </c>
      <c r="K328" s="35">
        <f t="shared" si="16"/>
        <v>-0.41036795721003166</v>
      </c>
      <c r="L328" s="35">
        <f t="shared" si="17"/>
        <v>-0.40867714002570171</v>
      </c>
    </row>
    <row r="329" spans="5:12" s="10" customFormat="1" x14ac:dyDescent="0.25">
      <c r="E329" s="16" t="s">
        <v>58</v>
      </c>
      <c r="F329" s="17">
        <v>1993</v>
      </c>
      <c r="G329" s="18">
        <v>0.72190170100008555</v>
      </c>
      <c r="H329" s="40">
        <f>G329*'Example - income calc'!$H$11*3.1</f>
        <v>3875.4949661360006</v>
      </c>
      <c r="I329" s="19">
        <v>0</v>
      </c>
      <c r="J329" s="45">
        <f t="shared" si="15"/>
        <v>0</v>
      </c>
      <c r="K329" s="35">
        <f t="shared" si="16"/>
        <v>-0.45938972189320115</v>
      </c>
      <c r="L329" s="35">
        <f t="shared" si="17"/>
        <v>-0.46055595531672083</v>
      </c>
    </row>
    <row r="330" spans="5:12" s="10" customFormat="1" x14ac:dyDescent="0.25">
      <c r="E330" s="16" t="s">
        <v>58</v>
      </c>
      <c r="F330" s="17">
        <v>1994</v>
      </c>
      <c r="G330" s="18">
        <v>1.8184321223574542</v>
      </c>
      <c r="H330" s="40">
        <f>G330*'Example - income calc'!$H$11*3.1</f>
        <v>9762.1664094894313</v>
      </c>
      <c r="I330" s="19">
        <v>0</v>
      </c>
      <c r="J330" s="45">
        <f t="shared" si="15"/>
        <v>0</v>
      </c>
      <c r="K330" s="35">
        <f t="shared" si="16"/>
        <v>-0.38514272075145489</v>
      </c>
      <c r="L330" s="35">
        <f t="shared" si="17"/>
        <v>-0.38562421665462387</v>
      </c>
    </row>
    <row r="331" spans="5:12" s="10" customFormat="1" x14ac:dyDescent="0.25">
      <c r="E331" s="16" t="s">
        <v>58</v>
      </c>
      <c r="F331" s="17">
        <v>1995</v>
      </c>
      <c r="G331" s="18">
        <v>1.428233621194656</v>
      </c>
      <c r="H331" s="40">
        <f>G331*'Example - income calc'!$H$11*3.1</f>
        <v>7667.4043041289706</v>
      </c>
      <c r="I331" s="19">
        <v>0</v>
      </c>
      <c r="J331" s="45">
        <f t="shared" si="15"/>
        <v>0</v>
      </c>
      <c r="K331" s="35">
        <f t="shared" si="16"/>
        <v>-0.40473821721681641</v>
      </c>
      <c r="L331" s="35">
        <f t="shared" si="17"/>
        <v>-0.40535574110565736</v>
      </c>
    </row>
    <row r="332" spans="5:12" s="10" customFormat="1" x14ac:dyDescent="0.25">
      <c r="E332" s="16" t="s">
        <v>58</v>
      </c>
      <c r="F332" s="17">
        <v>1996</v>
      </c>
      <c r="G332" s="18">
        <v>1.1126998758586446</v>
      </c>
      <c r="H332" s="40">
        <f>G332*'Example - income calc'!$H$11*3.1</f>
        <v>5973.4763912265935</v>
      </c>
      <c r="I332" s="19">
        <v>0</v>
      </c>
      <c r="J332" s="45">
        <f t="shared" si="15"/>
        <v>0</v>
      </c>
      <c r="K332" s="35">
        <f t="shared" si="16"/>
        <v>-0.42500938368351004</v>
      </c>
      <c r="L332" s="35">
        <f t="shared" si="17"/>
        <v>-0.42579848666447762</v>
      </c>
    </row>
    <row r="333" spans="5:12" s="10" customFormat="1" x14ac:dyDescent="0.25">
      <c r="E333" s="16" t="s">
        <v>58</v>
      </c>
      <c r="F333" s="17">
        <v>1997</v>
      </c>
      <c r="G333" s="18">
        <v>1.306077749560461</v>
      </c>
      <c r="H333" s="40">
        <f>G333*'Example - income calc'!$H$11*3.1</f>
        <v>7011.6163139546379</v>
      </c>
      <c r="I333" s="19">
        <v>0</v>
      </c>
      <c r="J333" s="45">
        <f t="shared" si="15"/>
        <v>0</v>
      </c>
      <c r="K333" s="35">
        <f t="shared" si="16"/>
        <v>-0.41200897518525892</v>
      </c>
      <c r="L333" s="35">
        <f t="shared" si="17"/>
        <v>-0.41268418471851265</v>
      </c>
    </row>
    <row r="334" spans="5:12" s="10" customFormat="1" x14ac:dyDescent="0.25">
      <c r="E334" s="16" t="s">
        <v>58</v>
      </c>
      <c r="F334" s="17">
        <v>1998</v>
      </c>
      <c r="G334" s="18">
        <v>1.568671048080249</v>
      </c>
      <c r="H334" s="40">
        <f>G334*'Example - income calc'!$H$11*3.1</f>
        <v>8421.3359546545362</v>
      </c>
      <c r="I334" s="19">
        <v>0</v>
      </c>
      <c r="J334" s="45">
        <f t="shared" si="15"/>
        <v>0</v>
      </c>
      <c r="K334" s="35">
        <f t="shared" si="16"/>
        <v>-0.39711463406992975</v>
      </c>
      <c r="L334" s="35">
        <f t="shared" si="17"/>
        <v>-0.39767599303092543</v>
      </c>
    </row>
    <row r="335" spans="5:12" s="10" customFormat="1" x14ac:dyDescent="0.25">
      <c r="E335" s="16" t="s">
        <v>58</v>
      </c>
      <c r="F335" s="17">
        <v>1999</v>
      </c>
      <c r="G335" s="18">
        <v>1.4423031780946602</v>
      </c>
      <c r="H335" s="40">
        <f>G335*'Example - income calc'!$H$11*3.1</f>
        <v>7742.9360515485878</v>
      </c>
      <c r="I335" s="19">
        <v>1.6799999999999999E-2</v>
      </c>
      <c r="J335" s="45">
        <f t="shared" si="15"/>
        <v>23.52</v>
      </c>
      <c r="K335" s="35">
        <f t="shared" si="16"/>
        <v>-0.4039410324627225</v>
      </c>
      <c r="L335" s="35">
        <f t="shared" si="17"/>
        <v>-0.40430397011405406</v>
      </c>
    </row>
    <row r="336" spans="5:12" s="10" customFormat="1" x14ac:dyDescent="0.25">
      <c r="E336" s="16" t="s">
        <v>58</v>
      </c>
      <c r="F336" s="17">
        <v>2000</v>
      </c>
      <c r="G336" s="18">
        <v>0.38180604210512159</v>
      </c>
      <c r="H336" s="40">
        <f>G336*'Example - income calc'!$H$11*3.1</f>
        <v>2049.70758784586</v>
      </c>
      <c r="I336" s="19">
        <v>0.1188</v>
      </c>
      <c r="J336" s="45">
        <f t="shared" si="15"/>
        <v>166.32</v>
      </c>
      <c r="K336" s="35">
        <f t="shared" si="16"/>
        <v>-0.50544965108241524</v>
      </c>
      <c r="L336" s="35">
        <f t="shared" si="17"/>
        <v>-0.50201888588549315</v>
      </c>
    </row>
    <row r="337" spans="5:12" s="10" customFormat="1" x14ac:dyDescent="0.25">
      <c r="E337" s="16" t="s">
        <v>58</v>
      </c>
      <c r="F337" s="17">
        <v>2001</v>
      </c>
      <c r="G337" s="18">
        <v>0.82133328553247176</v>
      </c>
      <c r="H337" s="40">
        <f>G337*'Example - income calc'!$H$11*3.1</f>
        <v>4409.2887012059546</v>
      </c>
      <c r="I337" s="19">
        <v>1.6799999999999999E-2</v>
      </c>
      <c r="J337" s="45">
        <f t="shared" si="15"/>
        <v>23.52</v>
      </c>
      <c r="K337" s="35">
        <f t="shared" si="16"/>
        <v>-0.44930319408226538</v>
      </c>
      <c r="L337" s="35">
        <f t="shared" si="17"/>
        <v>-0.44992186299632481</v>
      </c>
    </row>
    <row r="338" spans="5:12" s="10" customFormat="1" x14ac:dyDescent="0.25">
      <c r="E338" s="16" t="s">
        <v>58</v>
      </c>
      <c r="F338" s="17">
        <v>2002</v>
      </c>
      <c r="G338" s="18">
        <v>1.615383</v>
      </c>
      <c r="H338" s="40">
        <f>G338*'Example - income calc'!$H$11*3.1</f>
        <v>8672.1068480775466</v>
      </c>
      <c r="I338" s="19">
        <v>0</v>
      </c>
      <c r="J338" s="45">
        <f t="shared" si="15"/>
        <v>0</v>
      </c>
      <c r="K338" s="35">
        <f t="shared" si="16"/>
        <v>-0.39473224016359587</v>
      </c>
      <c r="L338" s="35">
        <f t="shared" si="17"/>
        <v>-0.39527691542268134</v>
      </c>
    </row>
    <row r="339" spans="5:12" s="10" customFormat="1" x14ac:dyDescent="0.25">
      <c r="E339" s="16" t="s">
        <v>58</v>
      </c>
      <c r="F339" s="17">
        <v>2003</v>
      </c>
      <c r="G339" s="18">
        <v>0.63</v>
      </c>
      <c r="H339" s="40">
        <f>G339*'Example - income calc'!$H$11*3.1</f>
        <v>3382.1250528752958</v>
      </c>
      <c r="I339" s="19">
        <v>5.04E-2</v>
      </c>
      <c r="J339" s="45">
        <f t="shared" si="15"/>
        <v>70.56</v>
      </c>
      <c r="K339" s="35">
        <f t="shared" si="16"/>
        <v>-0.46981293699828286</v>
      </c>
      <c r="L339" s="35">
        <f t="shared" si="17"/>
        <v>-0.4695326090403113</v>
      </c>
    </row>
    <row r="340" spans="5:12" s="10" customFormat="1" x14ac:dyDescent="0.25">
      <c r="E340" s="16" t="s">
        <v>58</v>
      </c>
      <c r="F340" s="17">
        <v>2004</v>
      </c>
      <c r="G340" s="18">
        <v>1.377</v>
      </c>
      <c r="H340" s="40">
        <f>G340*'Example - income calc'!$H$11*3.1</f>
        <v>7392.3590441417182</v>
      </c>
      <c r="I340" s="19">
        <v>0</v>
      </c>
      <c r="J340" s="45">
        <f t="shared" si="15"/>
        <v>0</v>
      </c>
      <c r="K340" s="35">
        <f t="shared" si="16"/>
        <v>-0.40770920953744061</v>
      </c>
      <c r="L340" s="35">
        <f t="shared" si="17"/>
        <v>-0.40834980602935289</v>
      </c>
    </row>
    <row r="341" spans="5:12" s="10" customFormat="1" x14ac:dyDescent="0.25">
      <c r="E341" s="16" t="s">
        <v>58</v>
      </c>
      <c r="F341" s="17">
        <v>2005</v>
      </c>
      <c r="G341" s="18">
        <v>1.2060000000000002</v>
      </c>
      <c r="H341" s="40">
        <f>G341*'Example - income calc'!$H$11*3.1</f>
        <v>6474.3536726469965</v>
      </c>
      <c r="I341" s="19">
        <v>0</v>
      </c>
      <c r="J341" s="45">
        <f t="shared" si="15"/>
        <v>0</v>
      </c>
      <c r="K341" s="35">
        <f t="shared" si="16"/>
        <v>-0.41848466807724227</v>
      </c>
      <c r="L341" s="35">
        <f t="shared" si="17"/>
        <v>-0.41921482747356459</v>
      </c>
    </row>
    <row r="342" spans="5:12" s="10" customFormat="1" x14ac:dyDescent="0.25">
      <c r="E342" s="16" t="s">
        <v>58</v>
      </c>
      <c r="F342" s="17">
        <v>2006</v>
      </c>
      <c r="G342" s="18">
        <v>0.48403569265178698</v>
      </c>
      <c r="H342" s="40">
        <f>G342*'Example - income calc'!$H$11*3.1</f>
        <v>2598.5226073070721</v>
      </c>
      <c r="I342" s="19">
        <v>0</v>
      </c>
      <c r="J342" s="45">
        <f t="shared" si="15"/>
        <v>0</v>
      </c>
      <c r="K342" s="35">
        <f t="shared" si="16"/>
        <v>-0.48916881275291563</v>
      </c>
      <c r="L342" s="35">
        <f t="shared" si="17"/>
        <v>-0.49076823509828438</v>
      </c>
    </row>
    <row r="343" spans="5:12" s="10" customFormat="1" x14ac:dyDescent="0.25">
      <c r="E343" s="16" t="s">
        <v>58</v>
      </c>
      <c r="F343" s="17">
        <v>2007</v>
      </c>
      <c r="G343" s="18">
        <v>1.3411044829174446</v>
      </c>
      <c r="H343" s="40">
        <f>G343*'Example - income calc'!$H$11*3.1</f>
        <v>7199.65566698168</v>
      </c>
      <c r="I343" s="19">
        <v>0</v>
      </c>
      <c r="J343" s="45">
        <f t="shared" si="15"/>
        <v>0</v>
      </c>
      <c r="K343" s="35">
        <f t="shared" si="16"/>
        <v>-0.40985723634299592</v>
      </c>
      <c r="L343" s="35">
        <f t="shared" si="17"/>
        <v>-0.41051494154869972</v>
      </c>
    </row>
    <row r="344" spans="5:12" s="10" customFormat="1" x14ac:dyDescent="0.25">
      <c r="E344" s="16" t="s">
        <v>58</v>
      </c>
      <c r="F344" s="17">
        <v>2008</v>
      </c>
      <c r="G344" s="18">
        <v>1.9136328656408312</v>
      </c>
      <c r="H344" s="40">
        <f>G344*'Example - income calc'!$H$11*3.1</f>
        <v>10273.24707442762</v>
      </c>
      <c r="I344" s="19">
        <v>0</v>
      </c>
      <c r="J344" s="45">
        <f t="shared" si="15"/>
        <v>0</v>
      </c>
      <c r="K344" s="35">
        <f t="shared" si="16"/>
        <v>-0.38102556158583967</v>
      </c>
      <c r="L344" s="35">
        <f t="shared" si="17"/>
        <v>-0.3814818059393339</v>
      </c>
    </row>
    <row r="345" spans="5:12" s="10" customFormat="1" x14ac:dyDescent="0.25">
      <c r="E345" s="16" t="s">
        <v>58</v>
      </c>
      <c r="F345" s="17">
        <v>2009</v>
      </c>
      <c r="G345" s="18">
        <v>1.8234662722356116</v>
      </c>
      <c r="H345" s="40">
        <f>G345*'Example - income calc'!$H$11*3.1</f>
        <v>9789.1920038114076</v>
      </c>
      <c r="I345" s="19">
        <v>0</v>
      </c>
      <c r="J345" s="45">
        <f t="shared" si="15"/>
        <v>0</v>
      </c>
      <c r="K345" s="35">
        <f t="shared" si="16"/>
        <v>-0.38491938723458402</v>
      </c>
      <c r="L345" s="35">
        <f t="shared" si="17"/>
        <v>-0.38539948524390866</v>
      </c>
    </row>
    <row r="346" spans="5:12" s="10" customFormat="1" x14ac:dyDescent="0.25">
      <c r="E346" s="16" t="s">
        <v>58</v>
      </c>
      <c r="F346" s="17">
        <v>2010</v>
      </c>
      <c r="G346" s="31">
        <v>1.6664429756991601</v>
      </c>
      <c r="H346" s="40">
        <f>G346*'Example - income calc'!$H$11*3.1</f>
        <v>8946.219900476488</v>
      </c>
      <c r="I346" s="19">
        <v>0</v>
      </c>
      <c r="J346" s="45">
        <f t="shared" si="15"/>
        <v>0</v>
      </c>
      <c r="K346" s="35">
        <f t="shared" si="16"/>
        <v>-0.39220779674390888</v>
      </c>
      <c r="L346" s="35">
        <f t="shared" si="17"/>
        <v>-0.39273523030051088</v>
      </c>
    </row>
    <row r="347" spans="5:12" s="10" customFormat="1" x14ac:dyDescent="0.25">
      <c r="E347" s="16" t="s">
        <v>58</v>
      </c>
      <c r="F347" s="17">
        <v>2011</v>
      </c>
      <c r="G347" s="32">
        <v>1.2360299606228162</v>
      </c>
      <c r="H347" s="40">
        <f>G347*'Example - income calc'!$H$11*3.1</f>
        <v>6635.5680887728449</v>
      </c>
      <c r="I347" s="19">
        <v>4.2000000000000003E-2</v>
      </c>
      <c r="J347" s="45">
        <f t="shared" si="15"/>
        <v>58.800000000000004</v>
      </c>
      <c r="K347" s="35">
        <f t="shared" si="16"/>
        <v>-0.41648801387447126</v>
      </c>
      <c r="L347" s="35">
        <f t="shared" si="17"/>
        <v>-0.41647822400174977</v>
      </c>
    </row>
    <row r="348" spans="5:12" s="10" customFormat="1" x14ac:dyDescent="0.25">
      <c r="E348" s="16" t="s">
        <v>58</v>
      </c>
      <c r="F348" s="17">
        <v>2012</v>
      </c>
      <c r="G348" s="32">
        <v>1.7254716698083838</v>
      </c>
      <c r="H348" s="40">
        <f>G348*'Example - income calc'!$H$11*3.1</f>
        <v>9263.1126388658813</v>
      </c>
      <c r="I348" s="19">
        <v>0</v>
      </c>
      <c r="J348" s="45">
        <f t="shared" si="15"/>
        <v>0</v>
      </c>
      <c r="K348" s="35">
        <f t="shared" si="16"/>
        <v>-0.38938718771562725</v>
      </c>
      <c r="L348" s="35">
        <f t="shared" si="17"/>
        <v>-0.38989587786445939</v>
      </c>
    </row>
    <row r="349" spans="5:12" s="10" customFormat="1" x14ac:dyDescent="0.25">
      <c r="E349" s="16" t="s">
        <v>58</v>
      </c>
      <c r="F349" s="17">
        <v>2013</v>
      </c>
      <c r="G349" s="32">
        <v>0.97440687918649849</v>
      </c>
      <c r="H349" s="40">
        <f>G349*'Example - income calc'!$H$11*3.1</f>
        <v>5231.0570123661719</v>
      </c>
      <c r="I349" s="19">
        <v>0</v>
      </c>
      <c r="J349" s="45">
        <f t="shared" si="15"/>
        <v>0</v>
      </c>
      <c r="K349" s="35">
        <f t="shared" si="16"/>
        <v>-0.43570378169364249</v>
      </c>
      <c r="L349" s="35">
        <f t="shared" si="17"/>
        <v>-0.43659772275373143</v>
      </c>
    </row>
    <row r="350" spans="5:12" s="10" customFormat="1" x14ac:dyDescent="0.25">
      <c r="E350" s="16" t="s">
        <v>59</v>
      </c>
      <c r="F350" s="17">
        <v>1985</v>
      </c>
      <c r="G350" s="18">
        <v>1.3509691534148727</v>
      </c>
      <c r="H350" s="40">
        <f>G350*'Example - income calc'!$H$11*3.1</f>
        <v>7252.6136816288417</v>
      </c>
      <c r="I350" s="19">
        <v>0.14399999999999999</v>
      </c>
      <c r="J350" s="45">
        <f t="shared" si="15"/>
        <v>201.6</v>
      </c>
      <c r="K350" s="35">
        <f t="shared" si="16"/>
        <v>-0.40926128016232127</v>
      </c>
      <c r="L350" s="35">
        <f t="shared" si="17"/>
        <v>-0.40766681369372532</v>
      </c>
    </row>
    <row r="351" spans="5:12" s="10" customFormat="1" x14ac:dyDescent="0.25">
      <c r="E351" s="16" t="s">
        <v>59</v>
      </c>
      <c r="F351" s="17">
        <v>1986</v>
      </c>
      <c r="G351" s="18">
        <v>3.2253016221393085</v>
      </c>
      <c r="H351" s="40">
        <f>G351*'Example - income calc'!$H$11*3.1</f>
        <v>17314.878443359819</v>
      </c>
      <c r="I351" s="19">
        <v>2.6399999999999996E-2</v>
      </c>
      <c r="J351" s="45">
        <f t="shared" si="15"/>
        <v>36.959999999999994</v>
      </c>
      <c r="K351" s="35">
        <f t="shared" si="16"/>
        <v>-0.33986480575860395</v>
      </c>
      <c r="L351" s="35">
        <f t="shared" si="17"/>
        <v>-0.33995803980535549</v>
      </c>
    </row>
    <row r="352" spans="5:12" s="10" customFormat="1" x14ac:dyDescent="0.25">
      <c r="E352" s="16" t="s">
        <v>59</v>
      </c>
      <c r="F352" s="17">
        <v>1987</v>
      </c>
      <c r="G352" s="18">
        <v>1.6868876144526819</v>
      </c>
      <c r="H352" s="40">
        <f>G352*'Example - income calc'!$H$11*3.1</f>
        <v>9055.9759717864417</v>
      </c>
      <c r="I352" s="19">
        <v>0.13200000000000001</v>
      </c>
      <c r="J352" s="45">
        <f t="shared" si="15"/>
        <v>184.8</v>
      </c>
      <c r="K352" s="35">
        <f t="shared" si="16"/>
        <v>-0.39121931614655953</v>
      </c>
      <c r="L352" s="35">
        <f t="shared" si="17"/>
        <v>-0.39009267076703907</v>
      </c>
    </row>
    <row r="353" spans="5:12" s="10" customFormat="1" x14ac:dyDescent="0.25">
      <c r="E353" s="16" t="s">
        <v>59</v>
      </c>
      <c r="F353" s="17">
        <v>1988</v>
      </c>
      <c r="G353" s="18">
        <v>1.1111739797101701</v>
      </c>
      <c r="H353" s="40">
        <f>G353*'Example - income calc'!$H$11*3.1</f>
        <v>5965.2846902871615</v>
      </c>
      <c r="I353" s="19">
        <v>0.24959999999999999</v>
      </c>
      <c r="J353" s="45">
        <f t="shared" si="15"/>
        <v>349.44</v>
      </c>
      <c r="K353" s="35">
        <f t="shared" si="16"/>
        <v>-0.42512039065418639</v>
      </c>
      <c r="L353" s="35">
        <f t="shared" si="17"/>
        <v>-0.42125782058494982</v>
      </c>
    </row>
    <row r="354" spans="5:12" s="10" customFormat="1" x14ac:dyDescent="0.25">
      <c r="E354" s="16" t="s">
        <v>59</v>
      </c>
      <c r="F354" s="17">
        <v>1989</v>
      </c>
      <c r="G354" s="18">
        <v>1.1754427878191154</v>
      </c>
      <c r="H354" s="40">
        <f>G354*'Example - income calc'!$H$11*3.1</f>
        <v>6310.3087315946204</v>
      </c>
      <c r="I354" s="19">
        <v>0</v>
      </c>
      <c r="J354" s="45">
        <f t="shared" si="15"/>
        <v>0</v>
      </c>
      <c r="K354" s="35">
        <f t="shared" si="16"/>
        <v>-0.42056648110390488</v>
      </c>
      <c r="L354" s="35">
        <f t="shared" si="17"/>
        <v>-0.42131504909146505</v>
      </c>
    </row>
    <row r="355" spans="5:12" s="10" customFormat="1" x14ac:dyDescent="0.25">
      <c r="E355" s="16" t="s">
        <v>59</v>
      </c>
      <c r="F355" s="17">
        <v>1990</v>
      </c>
      <c r="G355" s="18">
        <v>0.17160359794921431</v>
      </c>
      <c r="H355" s="40">
        <f>G355*'Example - income calc'!$H$11*3.1</f>
        <v>921.24575839298018</v>
      </c>
      <c r="I355" s="19">
        <v>0.27479999999999999</v>
      </c>
      <c r="J355" s="45">
        <f t="shared" si="15"/>
        <v>384.71999999999997</v>
      </c>
      <c r="K355" s="35">
        <f t="shared" si="16"/>
        <v>-0.55019171751760076</v>
      </c>
      <c r="L355" s="35">
        <f t="shared" si="17"/>
        <v>-0.53518734043176575</v>
      </c>
    </row>
    <row r="356" spans="5:12" s="10" customFormat="1" x14ac:dyDescent="0.25">
      <c r="E356" s="16" t="s">
        <v>59</v>
      </c>
      <c r="F356" s="17">
        <v>1991</v>
      </c>
      <c r="G356" s="18">
        <v>2.0467531890419846</v>
      </c>
      <c r="H356" s="40">
        <f>G356*'Example - income calc'!$H$11*3.1</f>
        <v>10987.897202716353</v>
      </c>
      <c r="I356" s="19">
        <v>0</v>
      </c>
      <c r="J356" s="45">
        <f t="shared" si="15"/>
        <v>0</v>
      </c>
      <c r="K356" s="35">
        <f t="shared" si="16"/>
        <v>-0.37561814588458403</v>
      </c>
      <c r="L356" s="35">
        <f t="shared" si="17"/>
        <v>-0.37604285095246598</v>
      </c>
    </row>
    <row r="357" spans="5:12" s="10" customFormat="1" x14ac:dyDescent="0.25">
      <c r="E357" s="16" t="s">
        <v>59</v>
      </c>
      <c r="F357" s="17">
        <v>1992</v>
      </c>
      <c r="G357" s="18">
        <v>1.3327075681670428</v>
      </c>
      <c r="H357" s="40">
        <f>G357*'Example - income calc'!$H$11*3.1</f>
        <v>7154.5772292924867</v>
      </c>
      <c r="I357" s="19">
        <v>0.17639999999999997</v>
      </c>
      <c r="J357" s="45">
        <f t="shared" si="15"/>
        <v>246.95999999999995</v>
      </c>
      <c r="K357" s="35">
        <f t="shared" si="16"/>
        <v>-0.41036795721003166</v>
      </c>
      <c r="L357" s="35">
        <f t="shared" si="17"/>
        <v>-0.40824809965925735</v>
      </c>
    </row>
    <row r="358" spans="5:12" s="10" customFormat="1" x14ac:dyDescent="0.25">
      <c r="E358" s="16" t="s">
        <v>59</v>
      </c>
      <c r="F358" s="17">
        <v>1993</v>
      </c>
      <c r="G358" s="18">
        <v>0.72190170100008555</v>
      </c>
      <c r="H358" s="40">
        <f>G358*'Example - income calc'!$H$11*3.1</f>
        <v>3875.4949661360006</v>
      </c>
      <c r="I358" s="19">
        <v>0.1008</v>
      </c>
      <c r="J358" s="45">
        <f t="shared" si="15"/>
        <v>141.12</v>
      </c>
      <c r="K358" s="35">
        <f t="shared" si="16"/>
        <v>-0.45938972189320115</v>
      </c>
      <c r="L358" s="35">
        <f t="shared" si="17"/>
        <v>-0.45774379165626838</v>
      </c>
    </row>
    <row r="359" spans="5:12" s="10" customFormat="1" x14ac:dyDescent="0.25">
      <c r="E359" s="16" t="s">
        <v>59</v>
      </c>
      <c r="F359" s="17">
        <v>1994</v>
      </c>
      <c r="G359" s="18">
        <v>1.8184321223574542</v>
      </c>
      <c r="H359" s="40">
        <f>G359*'Example - income calc'!$H$11*3.1</f>
        <v>9762.1664094894313</v>
      </c>
      <c r="I359" s="19">
        <v>0</v>
      </c>
      <c r="J359" s="45">
        <f t="shared" si="15"/>
        <v>0</v>
      </c>
      <c r="K359" s="35">
        <f t="shared" si="16"/>
        <v>-0.38514272075145489</v>
      </c>
      <c r="L359" s="35">
        <f t="shared" si="17"/>
        <v>-0.38562421665462387</v>
      </c>
    </row>
    <row r="360" spans="5:12" s="10" customFormat="1" x14ac:dyDescent="0.25">
      <c r="E360" s="16" t="s">
        <v>59</v>
      </c>
      <c r="F360" s="17">
        <v>1995</v>
      </c>
      <c r="G360" s="18">
        <v>1.428233621194656</v>
      </c>
      <c r="H360" s="40">
        <f>G360*'Example - income calc'!$H$11*3.1</f>
        <v>7667.4043041289706</v>
      </c>
      <c r="I360" s="19">
        <v>0</v>
      </c>
      <c r="J360" s="45">
        <f t="shared" si="15"/>
        <v>0</v>
      </c>
      <c r="K360" s="35">
        <f t="shared" si="16"/>
        <v>-0.40473821721681641</v>
      </c>
      <c r="L360" s="35">
        <f t="shared" si="17"/>
        <v>-0.40535574110565736</v>
      </c>
    </row>
    <row r="361" spans="5:12" s="10" customFormat="1" x14ac:dyDescent="0.25">
      <c r="E361" s="16" t="s">
        <v>59</v>
      </c>
      <c r="F361" s="17">
        <v>1996</v>
      </c>
      <c r="G361" s="18">
        <v>1.1126998758586446</v>
      </c>
      <c r="H361" s="40">
        <f>G361*'Example - income calc'!$H$11*3.1</f>
        <v>5973.4763912265935</v>
      </c>
      <c r="I361" s="19">
        <v>0</v>
      </c>
      <c r="J361" s="45">
        <f t="shared" si="15"/>
        <v>0</v>
      </c>
      <c r="K361" s="35">
        <f t="shared" si="16"/>
        <v>-0.42500938368351004</v>
      </c>
      <c r="L361" s="35">
        <f t="shared" si="17"/>
        <v>-0.42579848666447762</v>
      </c>
    </row>
    <row r="362" spans="5:12" s="10" customFormat="1" x14ac:dyDescent="0.25">
      <c r="E362" s="16" t="s">
        <v>59</v>
      </c>
      <c r="F362" s="17">
        <v>1997</v>
      </c>
      <c r="G362" s="18">
        <v>1.306077749560461</v>
      </c>
      <c r="H362" s="40">
        <f>G362*'Example - income calc'!$H$11*3.1</f>
        <v>7011.6163139546379</v>
      </c>
      <c r="I362" s="19">
        <v>0</v>
      </c>
      <c r="J362" s="45">
        <f t="shared" si="15"/>
        <v>0</v>
      </c>
      <c r="K362" s="35">
        <f t="shared" si="16"/>
        <v>-0.41200897518525892</v>
      </c>
      <c r="L362" s="35">
        <f t="shared" si="17"/>
        <v>-0.41268418471851265</v>
      </c>
    </row>
    <row r="363" spans="5:12" s="10" customFormat="1" x14ac:dyDescent="0.25">
      <c r="E363" s="16" t="s">
        <v>59</v>
      </c>
      <c r="F363" s="17">
        <v>1998</v>
      </c>
      <c r="G363" s="18">
        <v>1.568671048080249</v>
      </c>
      <c r="H363" s="40">
        <f>G363*'Example - income calc'!$H$11*3.1</f>
        <v>8421.3359546545362</v>
      </c>
      <c r="I363" s="19">
        <v>0</v>
      </c>
      <c r="J363" s="45">
        <f t="shared" si="15"/>
        <v>0</v>
      </c>
      <c r="K363" s="35">
        <f t="shared" si="16"/>
        <v>-0.39711463406992975</v>
      </c>
      <c r="L363" s="35">
        <f t="shared" si="17"/>
        <v>-0.39767599303092543</v>
      </c>
    </row>
    <row r="364" spans="5:12" s="10" customFormat="1" x14ac:dyDescent="0.25">
      <c r="E364" s="16" t="s">
        <v>59</v>
      </c>
      <c r="F364" s="17">
        <v>1999</v>
      </c>
      <c r="G364" s="18">
        <v>1.4423031780946602</v>
      </c>
      <c r="H364" s="40">
        <f>G364*'Example - income calc'!$H$11*3.1</f>
        <v>7742.9360515485878</v>
      </c>
      <c r="I364" s="19">
        <v>0</v>
      </c>
      <c r="J364" s="45">
        <f t="shared" si="15"/>
        <v>0</v>
      </c>
      <c r="K364" s="35">
        <f t="shared" si="16"/>
        <v>-0.4039410324627225</v>
      </c>
      <c r="L364" s="35">
        <f t="shared" si="17"/>
        <v>-0.40455248044286352</v>
      </c>
    </row>
    <row r="365" spans="5:12" s="10" customFormat="1" x14ac:dyDescent="0.25">
      <c r="E365" s="16" t="s">
        <v>59</v>
      </c>
      <c r="F365" s="17">
        <v>2000</v>
      </c>
      <c r="G365" s="18">
        <v>0.38180604210512159</v>
      </c>
      <c r="H365" s="40">
        <f>G365*'Example - income calc'!$H$11*3.1</f>
        <v>2049.70758784586</v>
      </c>
      <c r="I365" s="19">
        <v>0.10200000000000001</v>
      </c>
      <c r="J365" s="45">
        <f t="shared" si="15"/>
        <v>142.80000000000001</v>
      </c>
      <c r="K365" s="35">
        <f t="shared" si="16"/>
        <v>-0.50544965108241524</v>
      </c>
      <c r="L365" s="35">
        <f t="shared" si="17"/>
        <v>-0.50275395072348905</v>
      </c>
    </row>
    <row r="366" spans="5:12" s="10" customFormat="1" x14ac:dyDescent="0.25">
      <c r="E366" s="16" t="s">
        <v>59</v>
      </c>
      <c r="F366" s="17">
        <v>2001</v>
      </c>
      <c r="G366" s="18">
        <v>0.82133328553247176</v>
      </c>
      <c r="H366" s="40">
        <f>G366*'Example - income calc'!$H$11*3.1</f>
        <v>4409.2887012059546</v>
      </c>
      <c r="I366" s="19">
        <v>1.9199999999999998E-2</v>
      </c>
      <c r="J366" s="45">
        <f t="shared" si="15"/>
        <v>26.88</v>
      </c>
      <c r="K366" s="35">
        <f t="shared" si="16"/>
        <v>-0.44930319408226538</v>
      </c>
      <c r="L366" s="35">
        <f t="shared" si="17"/>
        <v>-0.44986138758160465</v>
      </c>
    </row>
    <row r="367" spans="5:12" s="10" customFormat="1" x14ac:dyDescent="0.25">
      <c r="E367" s="16" t="s">
        <v>59</v>
      </c>
      <c r="F367" s="17">
        <v>2002</v>
      </c>
      <c r="G367" s="18">
        <v>1.615383</v>
      </c>
      <c r="H367" s="40">
        <f>G367*'Example - income calc'!$H$11*3.1</f>
        <v>8672.1068480775466</v>
      </c>
      <c r="I367" s="19">
        <v>0</v>
      </c>
      <c r="J367" s="45">
        <f t="shared" si="15"/>
        <v>0</v>
      </c>
      <c r="K367" s="35">
        <f t="shared" si="16"/>
        <v>-0.39473224016359587</v>
      </c>
      <c r="L367" s="35">
        <f t="shared" si="17"/>
        <v>-0.39527691542268134</v>
      </c>
    </row>
    <row r="368" spans="5:12" s="10" customFormat="1" x14ac:dyDescent="0.25">
      <c r="E368" s="16" t="s">
        <v>59</v>
      </c>
      <c r="F368" s="17">
        <v>2003</v>
      </c>
      <c r="G368" s="18">
        <v>0.63</v>
      </c>
      <c r="H368" s="40">
        <f>G368*'Example - income calc'!$H$11*3.1</f>
        <v>3382.1250528752958</v>
      </c>
      <c r="I368" s="19">
        <v>3.8399999999999997E-2</v>
      </c>
      <c r="J368" s="45">
        <f t="shared" si="15"/>
        <v>53.76</v>
      </c>
      <c r="K368" s="35">
        <f t="shared" si="16"/>
        <v>-0.46981293699828286</v>
      </c>
      <c r="L368" s="35">
        <f t="shared" si="17"/>
        <v>-0.46990775916137445</v>
      </c>
    </row>
    <row r="369" spans="5:12" s="10" customFormat="1" x14ac:dyDescent="0.25">
      <c r="E369" s="16" t="s">
        <v>59</v>
      </c>
      <c r="F369" s="17">
        <v>2004</v>
      </c>
      <c r="G369" s="18">
        <v>1.377</v>
      </c>
      <c r="H369" s="40">
        <f>G369*'Example - income calc'!$H$11*3.1</f>
        <v>7392.3590441417182</v>
      </c>
      <c r="I369" s="19">
        <v>0</v>
      </c>
      <c r="J369" s="45">
        <f t="shared" si="15"/>
        <v>0</v>
      </c>
      <c r="K369" s="35">
        <f t="shared" si="16"/>
        <v>-0.40770920953744061</v>
      </c>
      <c r="L369" s="35">
        <f t="shared" si="17"/>
        <v>-0.40834980602935289</v>
      </c>
    </row>
    <row r="370" spans="5:12" s="10" customFormat="1" x14ac:dyDescent="0.25">
      <c r="E370" s="16" t="s">
        <v>59</v>
      </c>
      <c r="F370" s="17">
        <v>2005</v>
      </c>
      <c r="G370" s="18">
        <v>1.2060000000000002</v>
      </c>
      <c r="H370" s="40">
        <f>G370*'Example - income calc'!$H$11*3.1</f>
        <v>6474.3536726469965</v>
      </c>
      <c r="I370" s="19">
        <v>0</v>
      </c>
      <c r="J370" s="45">
        <f t="shared" si="15"/>
        <v>0</v>
      </c>
      <c r="K370" s="35">
        <f t="shared" si="16"/>
        <v>-0.41848466807724227</v>
      </c>
      <c r="L370" s="35">
        <f t="shared" si="17"/>
        <v>-0.41921482747356459</v>
      </c>
    </row>
    <row r="371" spans="5:12" s="10" customFormat="1" x14ac:dyDescent="0.25">
      <c r="E371" s="16" t="s">
        <v>59</v>
      </c>
      <c r="F371" s="17">
        <v>2006</v>
      </c>
      <c r="G371" s="18">
        <v>0.48403569265178698</v>
      </c>
      <c r="H371" s="40">
        <f>G371*'Example - income calc'!$H$11*3.1</f>
        <v>2598.5226073070721</v>
      </c>
      <c r="I371" s="19">
        <v>0</v>
      </c>
      <c r="J371" s="45">
        <f t="shared" si="15"/>
        <v>0</v>
      </c>
      <c r="K371" s="35">
        <f t="shared" si="16"/>
        <v>-0.48916881275291563</v>
      </c>
      <c r="L371" s="35">
        <f t="shared" si="17"/>
        <v>-0.49076823509828438</v>
      </c>
    </row>
    <row r="372" spans="5:12" s="10" customFormat="1" x14ac:dyDescent="0.25">
      <c r="E372" s="16" t="s">
        <v>59</v>
      </c>
      <c r="F372" s="17">
        <v>2007</v>
      </c>
      <c r="G372" s="18">
        <v>1.3411044829174446</v>
      </c>
      <c r="H372" s="40">
        <f>G372*'Example - income calc'!$H$11*3.1</f>
        <v>7199.65566698168</v>
      </c>
      <c r="I372" s="19">
        <v>0</v>
      </c>
      <c r="J372" s="45">
        <f t="shared" si="15"/>
        <v>0</v>
      </c>
      <c r="K372" s="35">
        <f t="shared" si="16"/>
        <v>-0.40985723634299592</v>
      </c>
      <c r="L372" s="35">
        <f t="shared" si="17"/>
        <v>-0.41051494154869972</v>
      </c>
    </row>
    <row r="373" spans="5:12" s="10" customFormat="1" x14ac:dyDescent="0.25">
      <c r="E373" s="16" t="s">
        <v>59</v>
      </c>
      <c r="F373" s="17">
        <v>2008</v>
      </c>
      <c r="G373" s="18">
        <v>1.9136328656408312</v>
      </c>
      <c r="H373" s="40">
        <f>G373*'Example - income calc'!$H$11*3.1</f>
        <v>10273.24707442762</v>
      </c>
      <c r="I373" s="19">
        <v>0</v>
      </c>
      <c r="J373" s="45">
        <f t="shared" si="15"/>
        <v>0</v>
      </c>
      <c r="K373" s="35">
        <f t="shared" si="16"/>
        <v>-0.38102556158583967</v>
      </c>
      <c r="L373" s="35">
        <f t="shared" si="17"/>
        <v>-0.3814818059393339</v>
      </c>
    </row>
    <row r="374" spans="5:12" s="10" customFormat="1" x14ac:dyDescent="0.25">
      <c r="E374" s="16" t="s">
        <v>59</v>
      </c>
      <c r="F374" s="17">
        <v>2009</v>
      </c>
      <c r="G374" s="18">
        <v>1.8234662722356116</v>
      </c>
      <c r="H374" s="40">
        <f>G374*'Example - income calc'!$H$11*3.1</f>
        <v>9789.1920038114076</v>
      </c>
      <c r="I374" s="19">
        <v>0</v>
      </c>
      <c r="J374" s="45">
        <f t="shared" si="15"/>
        <v>0</v>
      </c>
      <c r="K374" s="35">
        <f t="shared" si="16"/>
        <v>-0.38491938723458402</v>
      </c>
      <c r="L374" s="35">
        <f t="shared" si="17"/>
        <v>-0.38539948524390866</v>
      </c>
    </row>
    <row r="375" spans="5:12" s="10" customFormat="1" x14ac:dyDescent="0.25">
      <c r="E375" s="16" t="s">
        <v>59</v>
      </c>
      <c r="F375" s="17">
        <v>2010</v>
      </c>
      <c r="G375" s="31">
        <v>1.6664429756991601</v>
      </c>
      <c r="H375" s="40">
        <f>G375*'Example - income calc'!$H$11*3.1</f>
        <v>8946.219900476488</v>
      </c>
      <c r="I375" s="19">
        <v>0</v>
      </c>
      <c r="J375" s="45">
        <f t="shared" si="15"/>
        <v>0</v>
      </c>
      <c r="K375" s="35">
        <f t="shared" si="16"/>
        <v>-0.39220779674390888</v>
      </c>
      <c r="L375" s="35">
        <f t="shared" si="17"/>
        <v>-0.39273523030051088</v>
      </c>
    </row>
    <row r="376" spans="5:12" s="10" customFormat="1" x14ac:dyDescent="0.25">
      <c r="E376" s="16" t="s">
        <v>59</v>
      </c>
      <c r="F376" s="17">
        <v>2011</v>
      </c>
      <c r="G376" s="32">
        <v>1.2360299606228162</v>
      </c>
      <c r="H376" s="40">
        <f>G376*'Example - income calc'!$H$11*3.1</f>
        <v>6635.5680887728449</v>
      </c>
      <c r="I376" s="19">
        <v>1.3199999999999998E-2</v>
      </c>
      <c r="J376" s="45">
        <f t="shared" si="15"/>
        <v>18.479999999999997</v>
      </c>
      <c r="K376" s="35">
        <f t="shared" si="16"/>
        <v>-0.41648801387447126</v>
      </c>
      <c r="L376" s="35">
        <f t="shared" si="17"/>
        <v>-0.41697307101307513</v>
      </c>
    </row>
    <row r="377" spans="5:12" s="10" customFormat="1" x14ac:dyDescent="0.25">
      <c r="E377" s="16" t="s">
        <v>59</v>
      </c>
      <c r="F377" s="17">
        <v>2012</v>
      </c>
      <c r="G377" s="32">
        <v>1.7254716698083838</v>
      </c>
      <c r="H377" s="40">
        <f>G377*'Example - income calc'!$H$11*3.1</f>
        <v>9263.1126388658813</v>
      </c>
      <c r="I377" s="19">
        <v>0</v>
      </c>
      <c r="J377" s="45">
        <f t="shared" si="15"/>
        <v>0</v>
      </c>
      <c r="K377" s="35">
        <f t="shared" si="16"/>
        <v>-0.38938718771562725</v>
      </c>
      <c r="L377" s="35">
        <f t="shared" si="17"/>
        <v>-0.38989587786445939</v>
      </c>
    </row>
    <row r="378" spans="5:12" s="10" customFormat="1" x14ac:dyDescent="0.25">
      <c r="E378" s="16" t="s">
        <v>59</v>
      </c>
      <c r="F378" s="17">
        <v>2013</v>
      </c>
      <c r="G378" s="32">
        <v>0.97440687918649849</v>
      </c>
      <c r="H378" s="40">
        <f>G378*'Example - income calc'!$H$11*3.1</f>
        <v>5231.0570123661719</v>
      </c>
      <c r="I378" s="19">
        <v>0</v>
      </c>
      <c r="J378" s="45">
        <f t="shared" si="15"/>
        <v>0</v>
      </c>
      <c r="K378" s="35">
        <f t="shared" si="16"/>
        <v>-0.43570378169364249</v>
      </c>
      <c r="L378" s="35">
        <f t="shared" si="17"/>
        <v>-0.43659772275373143</v>
      </c>
    </row>
    <row r="379" spans="5:12" s="10" customFormat="1" x14ac:dyDescent="0.25">
      <c r="E379" s="16" t="s">
        <v>60</v>
      </c>
      <c r="F379" s="17">
        <v>1985</v>
      </c>
      <c r="G379" s="18">
        <v>1.3509691534148727</v>
      </c>
      <c r="H379" s="40">
        <f>G379*'Example - income calc'!$H$11*3.1</f>
        <v>7252.6136816288417</v>
      </c>
      <c r="I379" s="19">
        <v>0</v>
      </c>
      <c r="J379" s="45">
        <f t="shared" si="15"/>
        <v>0</v>
      </c>
      <c r="K379" s="35">
        <f t="shared" si="16"/>
        <v>-0.40926128016232127</v>
      </c>
      <c r="L379" s="35">
        <f t="shared" si="17"/>
        <v>-0.40991420231997844</v>
      </c>
    </row>
    <row r="380" spans="5:12" s="10" customFormat="1" x14ac:dyDescent="0.25">
      <c r="E380" s="16" t="s">
        <v>60</v>
      </c>
      <c r="F380" s="17">
        <v>1986</v>
      </c>
      <c r="G380" s="18">
        <v>3.2253016221393085</v>
      </c>
      <c r="H380" s="40">
        <f>G380*'Example - income calc'!$H$11*3.1</f>
        <v>17314.878443359819</v>
      </c>
      <c r="I380" s="19">
        <v>0</v>
      </c>
      <c r="J380" s="45">
        <f t="shared" si="15"/>
        <v>0</v>
      </c>
      <c r="K380" s="35">
        <f t="shared" si="16"/>
        <v>-0.33986480575860395</v>
      </c>
      <c r="L380" s="35">
        <f t="shared" si="17"/>
        <v>-0.34012212993532315</v>
      </c>
    </row>
    <row r="381" spans="5:12" s="10" customFormat="1" x14ac:dyDescent="0.25">
      <c r="E381" s="16" t="s">
        <v>60</v>
      </c>
      <c r="F381" s="17">
        <v>1987</v>
      </c>
      <c r="G381" s="18">
        <v>1.6868876144526819</v>
      </c>
      <c r="H381" s="40">
        <f>G381*'Example - income calc'!$H$11*3.1</f>
        <v>9055.9759717864417</v>
      </c>
      <c r="I381" s="19">
        <v>0.23280000000000001</v>
      </c>
      <c r="J381" s="45">
        <f t="shared" si="15"/>
        <v>325.92</v>
      </c>
      <c r="K381" s="35">
        <f t="shared" si="16"/>
        <v>-0.39121931614655953</v>
      </c>
      <c r="L381" s="35">
        <f t="shared" si="17"/>
        <v>-0.38885762822985659</v>
      </c>
    </row>
    <row r="382" spans="5:12" s="10" customFormat="1" x14ac:dyDescent="0.25">
      <c r="E382" s="16" t="s">
        <v>60</v>
      </c>
      <c r="F382" s="17">
        <v>1988</v>
      </c>
      <c r="G382" s="18">
        <v>1.1111739797101701</v>
      </c>
      <c r="H382" s="40">
        <f>G382*'Example - income calc'!$H$11*3.1</f>
        <v>5965.2846902871615</v>
      </c>
      <c r="I382" s="19">
        <v>0.24</v>
      </c>
      <c r="J382" s="45">
        <f t="shared" si="15"/>
        <v>336</v>
      </c>
      <c r="K382" s="35">
        <f t="shared" si="16"/>
        <v>-0.42512039065418639</v>
      </c>
      <c r="L382" s="35">
        <f t="shared" si="17"/>
        <v>-0.42143211693044402</v>
      </c>
    </row>
    <row r="383" spans="5:12" s="10" customFormat="1" x14ac:dyDescent="0.25">
      <c r="E383" s="16" t="s">
        <v>60</v>
      </c>
      <c r="F383" s="17">
        <v>1989</v>
      </c>
      <c r="G383" s="18">
        <v>1.1754427878191154</v>
      </c>
      <c r="H383" s="40">
        <f>G383*'Example - income calc'!$H$11*3.1</f>
        <v>6310.3087315946204</v>
      </c>
      <c r="I383" s="19">
        <v>0</v>
      </c>
      <c r="J383" s="45">
        <f t="shared" si="15"/>
        <v>0</v>
      </c>
      <c r="K383" s="35">
        <f t="shared" si="16"/>
        <v>-0.42056648110390488</v>
      </c>
      <c r="L383" s="35">
        <f t="shared" si="17"/>
        <v>-0.42131504909146505</v>
      </c>
    </row>
    <row r="384" spans="5:12" s="10" customFormat="1" x14ac:dyDescent="0.25">
      <c r="E384" s="16" t="s">
        <v>60</v>
      </c>
      <c r="F384" s="17">
        <v>1990</v>
      </c>
      <c r="G384" s="18">
        <v>0.17160359794921431</v>
      </c>
      <c r="H384" s="40">
        <f>G384*'Example - income calc'!$H$11*3.1</f>
        <v>921.24575839298018</v>
      </c>
      <c r="I384" s="19">
        <v>0.26039999999999996</v>
      </c>
      <c r="J384" s="45">
        <f t="shared" si="15"/>
        <v>364.55999999999995</v>
      </c>
      <c r="K384" s="35">
        <f t="shared" si="16"/>
        <v>-0.55019171751760076</v>
      </c>
      <c r="L384" s="35">
        <f t="shared" si="17"/>
        <v>-0.53605525771775153</v>
      </c>
    </row>
    <row r="385" spans="5:12" s="10" customFormat="1" x14ac:dyDescent="0.25">
      <c r="E385" s="16" t="s">
        <v>60</v>
      </c>
      <c r="F385" s="17">
        <v>1991</v>
      </c>
      <c r="G385" s="18">
        <v>2.0467531890419846</v>
      </c>
      <c r="H385" s="40">
        <f>G385*'Example - income calc'!$H$11*3.1</f>
        <v>10987.897202716353</v>
      </c>
      <c r="I385" s="19">
        <v>0</v>
      </c>
      <c r="J385" s="45">
        <f t="shared" si="15"/>
        <v>0</v>
      </c>
      <c r="K385" s="35">
        <f t="shared" si="16"/>
        <v>-0.37561814588458403</v>
      </c>
      <c r="L385" s="35">
        <f t="shared" si="17"/>
        <v>-0.37604285095246598</v>
      </c>
    </row>
    <row r="386" spans="5:12" s="10" customFormat="1" x14ac:dyDescent="0.25">
      <c r="E386" s="16" t="s">
        <v>60</v>
      </c>
      <c r="F386" s="17">
        <v>1992</v>
      </c>
      <c r="G386" s="18">
        <v>1.3327075681670428</v>
      </c>
      <c r="H386" s="40">
        <f>G386*'Example - income calc'!$H$11*3.1</f>
        <v>7154.5772292924867</v>
      </c>
      <c r="I386" s="19">
        <v>0</v>
      </c>
      <c r="J386" s="45">
        <f t="shared" ref="J386:J449" si="18">I386*1400</f>
        <v>0</v>
      </c>
      <c r="K386" s="35">
        <f t="shared" ref="K386:K449" si="19">(H386+$B$3)^(1-$B$2)/(1-$B$2)</f>
        <v>-0.41036795721003166</v>
      </c>
      <c r="L386" s="35">
        <f t="shared" ref="L386:L449" si="20">(H386+J386+$B$3-$B$4)^(1-$B$2)/(1-$B$2)</f>
        <v>-0.41102978373553412</v>
      </c>
    </row>
    <row r="387" spans="5:12" s="10" customFormat="1" x14ac:dyDescent="0.25">
      <c r="E387" s="16" t="s">
        <v>60</v>
      </c>
      <c r="F387" s="17">
        <v>1993</v>
      </c>
      <c r="G387" s="18">
        <v>0.72190170100008555</v>
      </c>
      <c r="H387" s="40">
        <f>G387*'Example - income calc'!$H$11*3.1</f>
        <v>3875.4949661360006</v>
      </c>
      <c r="I387" s="19">
        <v>2.6399999999999996E-2</v>
      </c>
      <c r="J387" s="45">
        <f t="shared" si="18"/>
        <v>36.959999999999994</v>
      </c>
      <c r="K387" s="35">
        <f t="shared" si="19"/>
        <v>-0.45938972189320115</v>
      </c>
      <c r="L387" s="35">
        <f t="shared" si="20"/>
        <v>-0.45981107607424199</v>
      </c>
    </row>
    <row r="388" spans="5:12" s="10" customFormat="1" x14ac:dyDescent="0.25">
      <c r="E388" s="16" t="s">
        <v>60</v>
      </c>
      <c r="F388" s="17">
        <v>1994</v>
      </c>
      <c r="G388" s="18">
        <v>1.8184321223574542</v>
      </c>
      <c r="H388" s="40">
        <f>G388*'Example - income calc'!$H$11*3.1</f>
        <v>9762.1664094894313</v>
      </c>
      <c r="I388" s="19">
        <v>0.156</v>
      </c>
      <c r="J388" s="45">
        <f t="shared" si="18"/>
        <v>218.4</v>
      </c>
      <c r="K388" s="35">
        <f t="shared" si="19"/>
        <v>-0.38514272075145489</v>
      </c>
      <c r="L388" s="35">
        <f t="shared" si="20"/>
        <v>-0.38382660781936828</v>
      </c>
    </row>
    <row r="389" spans="5:12" s="10" customFormat="1" x14ac:dyDescent="0.25">
      <c r="E389" s="16" t="s">
        <v>60</v>
      </c>
      <c r="F389" s="17">
        <v>1995</v>
      </c>
      <c r="G389" s="18">
        <v>1.428233621194656</v>
      </c>
      <c r="H389" s="40">
        <f>G389*'Example - income calc'!$H$11*3.1</f>
        <v>7667.4043041289706</v>
      </c>
      <c r="I389" s="19">
        <v>0</v>
      </c>
      <c r="J389" s="45">
        <f t="shared" si="18"/>
        <v>0</v>
      </c>
      <c r="K389" s="35">
        <f t="shared" si="19"/>
        <v>-0.40473821721681641</v>
      </c>
      <c r="L389" s="35">
        <f t="shared" si="20"/>
        <v>-0.40535574110565736</v>
      </c>
    </row>
    <row r="390" spans="5:12" s="10" customFormat="1" x14ac:dyDescent="0.25">
      <c r="E390" s="16" t="s">
        <v>60</v>
      </c>
      <c r="F390" s="17">
        <v>1996</v>
      </c>
      <c r="G390" s="18">
        <v>1.1126998758586446</v>
      </c>
      <c r="H390" s="40">
        <f>G390*'Example - income calc'!$H$11*3.1</f>
        <v>5973.4763912265935</v>
      </c>
      <c r="I390" s="19">
        <v>0</v>
      </c>
      <c r="J390" s="45">
        <f t="shared" si="18"/>
        <v>0</v>
      </c>
      <c r="K390" s="35">
        <f t="shared" si="19"/>
        <v>-0.42500938368351004</v>
      </c>
      <c r="L390" s="35">
        <f t="shared" si="20"/>
        <v>-0.42579848666447762</v>
      </c>
    </row>
    <row r="391" spans="5:12" s="10" customFormat="1" x14ac:dyDescent="0.25">
      <c r="E391" s="16" t="s">
        <v>60</v>
      </c>
      <c r="F391" s="17">
        <v>1997</v>
      </c>
      <c r="G391" s="18">
        <v>1.306077749560461</v>
      </c>
      <c r="H391" s="40">
        <f>G391*'Example - income calc'!$H$11*3.1</f>
        <v>7011.6163139546379</v>
      </c>
      <c r="I391" s="19">
        <v>0</v>
      </c>
      <c r="J391" s="45">
        <f t="shared" si="18"/>
        <v>0</v>
      </c>
      <c r="K391" s="35">
        <f t="shared" si="19"/>
        <v>-0.41200897518525892</v>
      </c>
      <c r="L391" s="35">
        <f t="shared" si="20"/>
        <v>-0.41268418471851265</v>
      </c>
    </row>
    <row r="392" spans="5:12" s="10" customFormat="1" x14ac:dyDescent="0.25">
      <c r="E392" s="16" t="s">
        <v>60</v>
      </c>
      <c r="F392" s="17">
        <v>1998</v>
      </c>
      <c r="G392" s="18">
        <v>1.568671048080249</v>
      </c>
      <c r="H392" s="40">
        <f>G392*'Example - income calc'!$H$11*3.1</f>
        <v>8421.3359546545362</v>
      </c>
      <c r="I392" s="19">
        <v>0</v>
      </c>
      <c r="J392" s="45">
        <f t="shared" si="18"/>
        <v>0</v>
      </c>
      <c r="K392" s="35">
        <f t="shared" si="19"/>
        <v>-0.39711463406992975</v>
      </c>
      <c r="L392" s="35">
        <f t="shared" si="20"/>
        <v>-0.39767599303092543</v>
      </c>
    </row>
    <row r="393" spans="5:12" s="10" customFormat="1" x14ac:dyDescent="0.25">
      <c r="E393" s="16" t="s">
        <v>60</v>
      </c>
      <c r="F393" s="17">
        <v>1999</v>
      </c>
      <c r="G393" s="18">
        <v>1.4423031780946602</v>
      </c>
      <c r="H393" s="40">
        <f>G393*'Example - income calc'!$H$11*3.1</f>
        <v>7742.9360515485878</v>
      </c>
      <c r="I393" s="19">
        <v>3.3599999999999998E-2</v>
      </c>
      <c r="J393" s="45">
        <f t="shared" si="18"/>
        <v>47.04</v>
      </c>
      <c r="K393" s="35">
        <f t="shared" si="19"/>
        <v>-0.4039410324627225</v>
      </c>
      <c r="L393" s="35">
        <f t="shared" si="20"/>
        <v>-0.40405622119489099</v>
      </c>
    </row>
    <row r="394" spans="5:12" s="10" customFormat="1" x14ac:dyDescent="0.25">
      <c r="E394" s="16" t="s">
        <v>60</v>
      </c>
      <c r="F394" s="17">
        <v>2000</v>
      </c>
      <c r="G394" s="18">
        <v>0.38180604210512159</v>
      </c>
      <c r="H394" s="40">
        <f>G394*'Example - income calc'!$H$11*3.1</f>
        <v>2049.70758784586</v>
      </c>
      <c r="I394" s="19">
        <v>2.1599999999999998E-2</v>
      </c>
      <c r="J394" s="45">
        <f t="shared" si="18"/>
        <v>30.24</v>
      </c>
      <c r="K394" s="35">
        <f t="shared" si="19"/>
        <v>-0.50544965108241524</v>
      </c>
      <c r="L394" s="35">
        <f t="shared" si="20"/>
        <v>-0.50634798150915861</v>
      </c>
    </row>
    <row r="395" spans="5:12" s="10" customFormat="1" x14ac:dyDescent="0.25">
      <c r="E395" s="16" t="s">
        <v>60</v>
      </c>
      <c r="F395" s="17">
        <v>2001</v>
      </c>
      <c r="G395" s="18">
        <v>0.82133328553247176</v>
      </c>
      <c r="H395" s="40">
        <f>G395*'Example - income calc'!$H$11*3.1</f>
        <v>4409.2887012059546</v>
      </c>
      <c r="I395" s="19">
        <v>0</v>
      </c>
      <c r="J395" s="45">
        <f t="shared" si="18"/>
        <v>0</v>
      </c>
      <c r="K395" s="35">
        <f t="shared" si="19"/>
        <v>-0.44930319408226538</v>
      </c>
      <c r="L395" s="35">
        <f t="shared" si="20"/>
        <v>-0.45034633244605382</v>
      </c>
    </row>
    <row r="396" spans="5:12" s="10" customFormat="1" x14ac:dyDescent="0.25">
      <c r="E396" s="16" t="s">
        <v>60</v>
      </c>
      <c r="F396" s="17">
        <v>2002</v>
      </c>
      <c r="G396" s="18">
        <v>1.615383</v>
      </c>
      <c r="H396" s="40">
        <f>G396*'Example - income calc'!$H$11*3.1</f>
        <v>8672.1068480775466</v>
      </c>
      <c r="I396" s="19">
        <v>0</v>
      </c>
      <c r="J396" s="45">
        <f t="shared" si="18"/>
        <v>0</v>
      </c>
      <c r="K396" s="35">
        <f t="shared" si="19"/>
        <v>-0.39473224016359587</v>
      </c>
      <c r="L396" s="35">
        <f t="shared" si="20"/>
        <v>-0.39527691542268134</v>
      </c>
    </row>
    <row r="397" spans="5:12" s="10" customFormat="1" x14ac:dyDescent="0.25">
      <c r="E397" s="16" t="s">
        <v>60</v>
      </c>
      <c r="F397" s="17">
        <v>2003</v>
      </c>
      <c r="G397" s="18">
        <v>0.63</v>
      </c>
      <c r="H397" s="40">
        <f>G397*'Example - income calc'!$H$11*3.1</f>
        <v>3382.1250528752958</v>
      </c>
      <c r="I397" s="19">
        <v>0</v>
      </c>
      <c r="J397" s="45">
        <f t="shared" si="18"/>
        <v>0</v>
      </c>
      <c r="K397" s="35">
        <f t="shared" si="19"/>
        <v>-0.46981293699828286</v>
      </c>
      <c r="L397" s="35">
        <f t="shared" si="20"/>
        <v>-0.47111839689393192</v>
      </c>
    </row>
    <row r="398" spans="5:12" s="10" customFormat="1" x14ac:dyDescent="0.25">
      <c r="E398" s="16" t="s">
        <v>60</v>
      </c>
      <c r="F398" s="17">
        <v>2004</v>
      </c>
      <c r="G398" s="18">
        <v>1.377</v>
      </c>
      <c r="H398" s="40">
        <f>G398*'Example - income calc'!$H$11*3.1</f>
        <v>7392.3590441417182</v>
      </c>
      <c r="I398" s="19">
        <v>0</v>
      </c>
      <c r="J398" s="45">
        <f t="shared" si="18"/>
        <v>0</v>
      </c>
      <c r="K398" s="35">
        <f t="shared" si="19"/>
        <v>-0.40770920953744061</v>
      </c>
      <c r="L398" s="35">
        <f t="shared" si="20"/>
        <v>-0.40834980602935289</v>
      </c>
    </row>
    <row r="399" spans="5:12" s="10" customFormat="1" x14ac:dyDescent="0.25">
      <c r="E399" s="16" t="s">
        <v>60</v>
      </c>
      <c r="F399" s="17">
        <v>2005</v>
      </c>
      <c r="G399" s="18">
        <v>1.2060000000000002</v>
      </c>
      <c r="H399" s="40">
        <f>G399*'Example - income calc'!$H$11*3.1</f>
        <v>6474.3536726469965</v>
      </c>
      <c r="I399" s="19">
        <v>0</v>
      </c>
      <c r="J399" s="45">
        <f t="shared" si="18"/>
        <v>0</v>
      </c>
      <c r="K399" s="35">
        <f t="shared" si="19"/>
        <v>-0.41848466807724227</v>
      </c>
      <c r="L399" s="35">
        <f t="shared" si="20"/>
        <v>-0.41921482747356459</v>
      </c>
    </row>
    <row r="400" spans="5:12" s="10" customFormat="1" x14ac:dyDescent="0.25">
      <c r="E400" s="16" t="s">
        <v>60</v>
      </c>
      <c r="F400" s="17">
        <v>2006</v>
      </c>
      <c r="G400" s="18">
        <v>0.48403569265178698</v>
      </c>
      <c r="H400" s="40">
        <f>G400*'Example - income calc'!$H$11*3.1</f>
        <v>2598.5226073070721</v>
      </c>
      <c r="I400" s="19">
        <v>0</v>
      </c>
      <c r="J400" s="45">
        <f t="shared" si="18"/>
        <v>0</v>
      </c>
      <c r="K400" s="35">
        <f t="shared" si="19"/>
        <v>-0.48916881275291563</v>
      </c>
      <c r="L400" s="35">
        <f t="shared" si="20"/>
        <v>-0.49076823509828438</v>
      </c>
    </row>
    <row r="401" spans="5:12" s="10" customFormat="1" x14ac:dyDescent="0.25">
      <c r="E401" s="16" t="s">
        <v>60</v>
      </c>
      <c r="F401" s="17">
        <v>2007</v>
      </c>
      <c r="G401" s="18">
        <v>1.3411044829174446</v>
      </c>
      <c r="H401" s="40">
        <f>G401*'Example - income calc'!$H$11*3.1</f>
        <v>7199.65566698168</v>
      </c>
      <c r="I401" s="19">
        <v>0</v>
      </c>
      <c r="J401" s="45">
        <f t="shared" si="18"/>
        <v>0</v>
      </c>
      <c r="K401" s="35">
        <f t="shared" si="19"/>
        <v>-0.40985723634299592</v>
      </c>
      <c r="L401" s="35">
        <f t="shared" si="20"/>
        <v>-0.41051494154869972</v>
      </c>
    </row>
    <row r="402" spans="5:12" s="10" customFormat="1" x14ac:dyDescent="0.25">
      <c r="E402" s="16" t="s">
        <v>60</v>
      </c>
      <c r="F402" s="17">
        <v>2008</v>
      </c>
      <c r="G402" s="18">
        <v>1.9136328656408312</v>
      </c>
      <c r="H402" s="40">
        <f>G402*'Example - income calc'!$H$11*3.1</f>
        <v>10273.24707442762</v>
      </c>
      <c r="I402" s="19">
        <v>0</v>
      </c>
      <c r="J402" s="45">
        <f t="shared" si="18"/>
        <v>0</v>
      </c>
      <c r="K402" s="35">
        <f t="shared" si="19"/>
        <v>-0.38102556158583967</v>
      </c>
      <c r="L402" s="35">
        <f t="shared" si="20"/>
        <v>-0.3814818059393339</v>
      </c>
    </row>
    <row r="403" spans="5:12" s="10" customFormat="1" x14ac:dyDescent="0.25">
      <c r="E403" s="16" t="s">
        <v>60</v>
      </c>
      <c r="F403" s="17">
        <v>2009</v>
      </c>
      <c r="G403" s="18">
        <v>1.8234662722356116</v>
      </c>
      <c r="H403" s="40">
        <f>G403*'Example - income calc'!$H$11*3.1</f>
        <v>9789.1920038114076</v>
      </c>
      <c r="I403" s="19">
        <v>0</v>
      </c>
      <c r="J403" s="45">
        <f t="shared" si="18"/>
        <v>0</v>
      </c>
      <c r="K403" s="35">
        <f t="shared" si="19"/>
        <v>-0.38491938723458402</v>
      </c>
      <c r="L403" s="35">
        <f t="shared" si="20"/>
        <v>-0.38539948524390866</v>
      </c>
    </row>
    <row r="404" spans="5:12" s="10" customFormat="1" x14ac:dyDescent="0.25">
      <c r="E404" s="16" t="s">
        <v>60</v>
      </c>
      <c r="F404" s="17">
        <v>2010</v>
      </c>
      <c r="G404" s="31">
        <v>1.6664429756991601</v>
      </c>
      <c r="H404" s="40">
        <f>G404*'Example - income calc'!$H$11*3.1</f>
        <v>8946.219900476488</v>
      </c>
      <c r="I404" s="19">
        <v>0</v>
      </c>
      <c r="J404" s="45">
        <f t="shared" si="18"/>
        <v>0</v>
      </c>
      <c r="K404" s="35">
        <f t="shared" si="19"/>
        <v>-0.39220779674390888</v>
      </c>
      <c r="L404" s="35">
        <f t="shared" si="20"/>
        <v>-0.39273523030051088</v>
      </c>
    </row>
    <row r="405" spans="5:12" s="10" customFormat="1" x14ac:dyDescent="0.25">
      <c r="E405" s="16" t="s">
        <v>60</v>
      </c>
      <c r="F405" s="17">
        <v>2011</v>
      </c>
      <c r="G405" s="32">
        <v>1.2360299606228162</v>
      </c>
      <c r="H405" s="40">
        <f>G405*'Example - income calc'!$H$11*3.1</f>
        <v>6635.5680887728449</v>
      </c>
      <c r="I405" s="19">
        <v>0.12839999999999999</v>
      </c>
      <c r="J405" s="45">
        <f t="shared" si="18"/>
        <v>179.76</v>
      </c>
      <c r="K405" s="35">
        <f t="shared" si="19"/>
        <v>-0.41648801387447126</v>
      </c>
      <c r="L405" s="35">
        <f t="shared" si="20"/>
        <v>-0.41501109448239892</v>
      </c>
    </row>
    <row r="406" spans="5:12" s="10" customFormat="1" x14ac:dyDescent="0.25">
      <c r="E406" s="16" t="s">
        <v>60</v>
      </c>
      <c r="F406" s="17">
        <v>2012</v>
      </c>
      <c r="G406" s="32">
        <v>1.7254716698083838</v>
      </c>
      <c r="H406" s="40">
        <f>G406*'Example - income calc'!$H$11*3.1</f>
        <v>9263.1126388658813</v>
      </c>
      <c r="I406" s="19">
        <v>0</v>
      </c>
      <c r="J406" s="45">
        <f t="shared" si="18"/>
        <v>0</v>
      </c>
      <c r="K406" s="35">
        <f t="shared" si="19"/>
        <v>-0.38938718771562725</v>
      </c>
      <c r="L406" s="35">
        <f t="shared" si="20"/>
        <v>-0.38989587786445939</v>
      </c>
    </row>
    <row r="407" spans="5:12" s="10" customFormat="1" x14ac:dyDescent="0.25">
      <c r="E407" s="16" t="s">
        <v>60</v>
      </c>
      <c r="F407" s="17">
        <v>2013</v>
      </c>
      <c r="G407" s="32">
        <v>0.97440687918649849</v>
      </c>
      <c r="H407" s="40">
        <f>G407*'Example - income calc'!$H$11*3.1</f>
        <v>5231.0570123661719</v>
      </c>
      <c r="I407" s="19">
        <v>1.0799999999999999E-2</v>
      </c>
      <c r="J407" s="45">
        <f t="shared" si="18"/>
        <v>15.12</v>
      </c>
      <c r="K407" s="35">
        <f t="shared" si="19"/>
        <v>-0.43570378169364249</v>
      </c>
      <c r="L407" s="35">
        <f t="shared" si="20"/>
        <v>-0.43636379744933568</v>
      </c>
    </row>
    <row r="408" spans="5:12" s="10" customFormat="1" x14ac:dyDescent="0.25">
      <c r="E408" s="16" t="s">
        <v>61</v>
      </c>
      <c r="F408" s="17">
        <v>1985</v>
      </c>
      <c r="G408" s="18">
        <v>1.3509691534148727</v>
      </c>
      <c r="H408" s="40">
        <f>G408*'Example - income calc'!$H$11*3.1</f>
        <v>7252.6136816288417</v>
      </c>
      <c r="I408" s="19">
        <v>8.4000000000000005E-2</v>
      </c>
      <c r="J408" s="45">
        <f t="shared" si="18"/>
        <v>117.60000000000001</v>
      </c>
      <c r="K408" s="35">
        <f t="shared" si="19"/>
        <v>-0.40926128016232127</v>
      </c>
      <c r="L408" s="35">
        <f t="shared" si="20"/>
        <v>-0.40859572848021336</v>
      </c>
    </row>
    <row r="409" spans="5:12" s="10" customFormat="1" x14ac:dyDescent="0.25">
      <c r="E409" s="16" t="s">
        <v>61</v>
      </c>
      <c r="F409" s="17">
        <v>1986</v>
      </c>
      <c r="G409" s="18">
        <v>3.2253016221393085</v>
      </c>
      <c r="H409" s="40">
        <f>G409*'Example - income calc'!$H$11*3.1</f>
        <v>17314.878443359819</v>
      </c>
      <c r="I409" s="19">
        <v>3.5999999999999997E-2</v>
      </c>
      <c r="J409" s="45">
        <f t="shared" si="18"/>
        <v>50.4</v>
      </c>
      <c r="K409" s="35">
        <f t="shared" si="19"/>
        <v>-0.33986480575860395</v>
      </c>
      <c r="L409" s="35">
        <f t="shared" si="20"/>
        <v>-0.33989846870599527</v>
      </c>
    </row>
    <row r="410" spans="5:12" s="10" customFormat="1" x14ac:dyDescent="0.25">
      <c r="E410" s="16" t="s">
        <v>61</v>
      </c>
      <c r="F410" s="17">
        <v>1987</v>
      </c>
      <c r="G410" s="18">
        <v>1.6868876144526819</v>
      </c>
      <c r="H410" s="40">
        <f>G410*'Example - income calc'!$H$11*3.1</f>
        <v>9055.9759717864417</v>
      </c>
      <c r="I410" s="19">
        <v>0.1608</v>
      </c>
      <c r="J410" s="45">
        <f t="shared" si="18"/>
        <v>225.12</v>
      </c>
      <c r="K410" s="35">
        <f t="shared" si="19"/>
        <v>-0.39121931614655953</v>
      </c>
      <c r="L410" s="35">
        <f t="shared" si="20"/>
        <v>-0.38973779925264845</v>
      </c>
    </row>
    <row r="411" spans="5:12" s="10" customFormat="1" x14ac:dyDescent="0.25">
      <c r="E411" s="16" t="s">
        <v>61</v>
      </c>
      <c r="F411" s="17">
        <v>1988</v>
      </c>
      <c r="G411" s="18">
        <v>1.1111739797101701</v>
      </c>
      <c r="H411" s="40">
        <f>G411*'Example - income calc'!$H$11*3.1</f>
        <v>5965.2846902871615</v>
      </c>
      <c r="I411" s="19">
        <v>0.24</v>
      </c>
      <c r="J411" s="45">
        <f t="shared" si="18"/>
        <v>336</v>
      </c>
      <c r="K411" s="35">
        <f t="shared" si="19"/>
        <v>-0.42512039065418639</v>
      </c>
      <c r="L411" s="35">
        <f t="shared" si="20"/>
        <v>-0.42143211693044402</v>
      </c>
    </row>
    <row r="412" spans="5:12" s="10" customFormat="1" x14ac:dyDescent="0.25">
      <c r="E412" s="16" t="s">
        <v>61</v>
      </c>
      <c r="F412" s="17">
        <v>1989</v>
      </c>
      <c r="G412" s="18">
        <v>1.1754427878191154</v>
      </c>
      <c r="H412" s="40">
        <f>G412*'Example - income calc'!$H$11*3.1</f>
        <v>6310.3087315946204</v>
      </c>
      <c r="I412" s="19">
        <v>0</v>
      </c>
      <c r="J412" s="45">
        <f t="shared" si="18"/>
        <v>0</v>
      </c>
      <c r="K412" s="35">
        <f t="shared" si="19"/>
        <v>-0.42056648110390488</v>
      </c>
      <c r="L412" s="35">
        <f t="shared" si="20"/>
        <v>-0.42131504909146505</v>
      </c>
    </row>
    <row r="413" spans="5:12" s="10" customFormat="1" x14ac:dyDescent="0.25">
      <c r="E413" s="16" t="s">
        <v>61</v>
      </c>
      <c r="F413" s="17">
        <v>1990</v>
      </c>
      <c r="G413" s="18">
        <v>0.17160359794921431</v>
      </c>
      <c r="H413" s="40">
        <f>G413*'Example - income calc'!$H$11*3.1</f>
        <v>921.24575839298018</v>
      </c>
      <c r="I413" s="19">
        <v>0.26039999999999996</v>
      </c>
      <c r="J413" s="45">
        <f t="shared" si="18"/>
        <v>364.55999999999995</v>
      </c>
      <c r="K413" s="35">
        <f t="shared" si="19"/>
        <v>-0.55019171751760076</v>
      </c>
      <c r="L413" s="35">
        <f t="shared" si="20"/>
        <v>-0.53605525771775153</v>
      </c>
    </row>
    <row r="414" spans="5:12" s="10" customFormat="1" x14ac:dyDescent="0.25">
      <c r="E414" s="16" t="s">
        <v>61</v>
      </c>
      <c r="F414" s="17">
        <v>1991</v>
      </c>
      <c r="G414" s="18">
        <v>2.0467531890419846</v>
      </c>
      <c r="H414" s="40">
        <f>G414*'Example - income calc'!$H$11*3.1</f>
        <v>10987.897202716353</v>
      </c>
      <c r="I414" s="19">
        <v>0</v>
      </c>
      <c r="J414" s="45">
        <f t="shared" si="18"/>
        <v>0</v>
      </c>
      <c r="K414" s="35">
        <f t="shared" si="19"/>
        <v>-0.37561814588458403</v>
      </c>
      <c r="L414" s="35">
        <f t="shared" si="20"/>
        <v>-0.37604285095246598</v>
      </c>
    </row>
    <row r="415" spans="5:12" s="10" customFormat="1" x14ac:dyDescent="0.25">
      <c r="E415" s="16" t="s">
        <v>61</v>
      </c>
      <c r="F415" s="17">
        <v>1992</v>
      </c>
      <c r="G415" s="18">
        <v>1.3327075681670428</v>
      </c>
      <c r="H415" s="40">
        <f>G415*'Example - income calc'!$H$11*3.1</f>
        <v>7154.5772292924867</v>
      </c>
      <c r="I415" s="19">
        <v>0.12479999999999999</v>
      </c>
      <c r="J415" s="45">
        <f t="shared" si="18"/>
        <v>174.72</v>
      </c>
      <c r="K415" s="35">
        <f t="shared" si="19"/>
        <v>-0.41036795721003166</v>
      </c>
      <c r="L415" s="35">
        <f t="shared" si="20"/>
        <v>-0.40905205812923157</v>
      </c>
    </row>
    <row r="416" spans="5:12" s="10" customFormat="1" x14ac:dyDescent="0.25">
      <c r="E416" s="16" t="s">
        <v>61</v>
      </c>
      <c r="F416" s="17">
        <v>1993</v>
      </c>
      <c r="G416" s="18">
        <v>0.72190170100008555</v>
      </c>
      <c r="H416" s="40">
        <f>G416*'Example - income calc'!$H$11*3.1</f>
        <v>3875.4949661360006</v>
      </c>
      <c r="I416" s="19">
        <v>4.2000000000000003E-2</v>
      </c>
      <c r="J416" s="45">
        <f t="shared" si="18"/>
        <v>58.800000000000004</v>
      </c>
      <c r="K416" s="35">
        <f t="shared" si="19"/>
        <v>-0.45938972189320115</v>
      </c>
      <c r="L416" s="35">
        <f t="shared" si="20"/>
        <v>-0.45937373888117455</v>
      </c>
    </row>
    <row r="417" spans="5:12" s="10" customFormat="1" x14ac:dyDescent="0.25">
      <c r="E417" s="16" t="s">
        <v>61</v>
      </c>
      <c r="F417" s="17">
        <v>1994</v>
      </c>
      <c r="G417" s="18">
        <v>1.8184321223574542</v>
      </c>
      <c r="H417" s="40">
        <f>G417*'Example - income calc'!$H$11*3.1</f>
        <v>9762.1664094894313</v>
      </c>
      <c r="I417" s="19">
        <v>4.0800000000000003E-2</v>
      </c>
      <c r="J417" s="45">
        <f t="shared" si="18"/>
        <v>57.120000000000005</v>
      </c>
      <c r="K417" s="35">
        <f t="shared" si="19"/>
        <v>-0.38514272075145489</v>
      </c>
      <c r="L417" s="35">
        <f t="shared" si="20"/>
        <v>-0.38515000377504538</v>
      </c>
    </row>
    <row r="418" spans="5:12" s="10" customFormat="1" x14ac:dyDescent="0.25">
      <c r="E418" s="16" t="s">
        <v>61</v>
      </c>
      <c r="F418" s="17">
        <v>1995</v>
      </c>
      <c r="G418" s="18">
        <v>1.428233621194656</v>
      </c>
      <c r="H418" s="40">
        <f>G418*'Example - income calc'!$H$11*3.1</f>
        <v>7667.4043041289706</v>
      </c>
      <c r="I418" s="19">
        <v>0</v>
      </c>
      <c r="J418" s="45">
        <f t="shared" si="18"/>
        <v>0</v>
      </c>
      <c r="K418" s="35">
        <f t="shared" si="19"/>
        <v>-0.40473821721681641</v>
      </c>
      <c r="L418" s="35">
        <f t="shared" si="20"/>
        <v>-0.40535574110565736</v>
      </c>
    </row>
    <row r="419" spans="5:12" s="10" customFormat="1" x14ac:dyDescent="0.25">
      <c r="E419" s="16" t="s">
        <v>61</v>
      </c>
      <c r="F419" s="17">
        <v>1996</v>
      </c>
      <c r="G419" s="18">
        <v>1.1126998758586446</v>
      </c>
      <c r="H419" s="40">
        <f>G419*'Example - income calc'!$H$11*3.1</f>
        <v>5973.4763912265935</v>
      </c>
      <c r="I419" s="19">
        <v>0</v>
      </c>
      <c r="J419" s="45">
        <f t="shared" si="18"/>
        <v>0</v>
      </c>
      <c r="K419" s="35">
        <f t="shared" si="19"/>
        <v>-0.42500938368351004</v>
      </c>
      <c r="L419" s="35">
        <f t="shared" si="20"/>
        <v>-0.42579848666447762</v>
      </c>
    </row>
    <row r="420" spans="5:12" s="10" customFormat="1" x14ac:dyDescent="0.25">
      <c r="E420" s="16" t="s">
        <v>61</v>
      </c>
      <c r="F420" s="17">
        <v>1997</v>
      </c>
      <c r="G420" s="18">
        <v>1.306077749560461</v>
      </c>
      <c r="H420" s="40">
        <f>G420*'Example - income calc'!$H$11*3.1</f>
        <v>7011.6163139546379</v>
      </c>
      <c r="I420" s="19">
        <v>0</v>
      </c>
      <c r="J420" s="45">
        <f t="shared" si="18"/>
        <v>0</v>
      </c>
      <c r="K420" s="35">
        <f t="shared" si="19"/>
        <v>-0.41200897518525892</v>
      </c>
      <c r="L420" s="35">
        <f t="shared" si="20"/>
        <v>-0.41268418471851265</v>
      </c>
    </row>
    <row r="421" spans="5:12" s="10" customFormat="1" x14ac:dyDescent="0.25">
      <c r="E421" s="16" t="s">
        <v>61</v>
      </c>
      <c r="F421" s="17">
        <v>1998</v>
      </c>
      <c r="G421" s="18">
        <v>1.568671048080249</v>
      </c>
      <c r="H421" s="40">
        <f>G421*'Example - income calc'!$H$11*3.1</f>
        <v>8421.3359546545362</v>
      </c>
      <c r="I421" s="19">
        <v>0</v>
      </c>
      <c r="J421" s="45">
        <f t="shared" si="18"/>
        <v>0</v>
      </c>
      <c r="K421" s="35">
        <f t="shared" si="19"/>
        <v>-0.39711463406992975</v>
      </c>
      <c r="L421" s="35">
        <f t="shared" si="20"/>
        <v>-0.39767599303092543</v>
      </c>
    </row>
    <row r="422" spans="5:12" s="10" customFormat="1" x14ac:dyDescent="0.25">
      <c r="E422" s="16" t="s">
        <v>61</v>
      </c>
      <c r="F422" s="17">
        <v>1999</v>
      </c>
      <c r="G422" s="18">
        <v>1.4423031780946602</v>
      </c>
      <c r="H422" s="40">
        <f>G422*'Example - income calc'!$H$11*3.1</f>
        <v>7742.9360515485878</v>
      </c>
      <c r="I422" s="19">
        <v>1.7999999999999999E-2</v>
      </c>
      <c r="J422" s="45">
        <f t="shared" si="18"/>
        <v>25.2</v>
      </c>
      <c r="K422" s="35">
        <f t="shared" si="19"/>
        <v>-0.4039410324627225</v>
      </c>
      <c r="L422" s="35">
        <f t="shared" si="20"/>
        <v>-0.40428624856165973</v>
      </c>
    </row>
    <row r="423" spans="5:12" s="10" customFormat="1" x14ac:dyDescent="0.25">
      <c r="E423" s="16" t="s">
        <v>61</v>
      </c>
      <c r="F423" s="17">
        <v>2000</v>
      </c>
      <c r="G423" s="18">
        <v>0.38180604210512159</v>
      </c>
      <c r="H423" s="40">
        <f>G423*'Example - income calc'!$H$11*3.1</f>
        <v>2049.70758784586</v>
      </c>
      <c r="I423" s="19">
        <v>0.17279999999999998</v>
      </c>
      <c r="J423" s="45">
        <f t="shared" si="18"/>
        <v>241.92</v>
      </c>
      <c r="K423" s="35">
        <f t="shared" si="19"/>
        <v>-0.50544965108241524</v>
      </c>
      <c r="L423" s="35">
        <f t="shared" si="20"/>
        <v>-0.49969201575463873</v>
      </c>
    </row>
    <row r="424" spans="5:12" s="10" customFormat="1" x14ac:dyDescent="0.25">
      <c r="E424" s="16" t="s">
        <v>61</v>
      </c>
      <c r="F424" s="17">
        <v>2001</v>
      </c>
      <c r="G424" s="18">
        <v>0.82133328553247176</v>
      </c>
      <c r="H424" s="40">
        <f>G424*'Example - income calc'!$H$11*3.1</f>
        <v>4409.2887012059546</v>
      </c>
      <c r="I424" s="19">
        <v>1.3199999999999998E-2</v>
      </c>
      <c r="J424" s="45">
        <f t="shared" si="18"/>
        <v>18.479999999999997</v>
      </c>
      <c r="K424" s="35">
        <f t="shared" si="19"/>
        <v>-0.44930319408226538</v>
      </c>
      <c r="L424" s="35">
        <f t="shared" si="20"/>
        <v>-0.45001265239152466</v>
      </c>
    </row>
    <row r="425" spans="5:12" s="10" customFormat="1" x14ac:dyDescent="0.25">
      <c r="E425" s="16" t="s">
        <v>61</v>
      </c>
      <c r="F425" s="17">
        <v>2002</v>
      </c>
      <c r="G425" s="18">
        <v>1.615383</v>
      </c>
      <c r="H425" s="40">
        <f>G425*'Example - income calc'!$H$11*3.1</f>
        <v>8672.1068480775466</v>
      </c>
      <c r="I425" s="19">
        <v>0</v>
      </c>
      <c r="J425" s="45">
        <f t="shared" si="18"/>
        <v>0</v>
      </c>
      <c r="K425" s="35">
        <f t="shared" si="19"/>
        <v>-0.39473224016359587</v>
      </c>
      <c r="L425" s="35">
        <f t="shared" si="20"/>
        <v>-0.39527691542268134</v>
      </c>
    </row>
    <row r="426" spans="5:12" s="10" customFormat="1" x14ac:dyDescent="0.25">
      <c r="E426" s="16" t="s">
        <v>61</v>
      </c>
      <c r="F426" s="17">
        <v>2003</v>
      </c>
      <c r="G426" s="18">
        <v>0.63</v>
      </c>
      <c r="H426" s="40">
        <f>G426*'Example - income calc'!$H$11*3.1</f>
        <v>3382.1250528752958</v>
      </c>
      <c r="I426" s="19">
        <v>1.2E-2</v>
      </c>
      <c r="J426" s="45">
        <f t="shared" si="18"/>
        <v>16.8</v>
      </c>
      <c r="K426" s="35">
        <f t="shared" si="19"/>
        <v>-0.46981293699828286</v>
      </c>
      <c r="L426" s="35">
        <f t="shared" si="20"/>
        <v>-0.47073839709430071</v>
      </c>
    </row>
    <row r="427" spans="5:12" s="10" customFormat="1" x14ac:dyDescent="0.25">
      <c r="E427" s="16" t="s">
        <v>61</v>
      </c>
      <c r="F427" s="17">
        <v>2004</v>
      </c>
      <c r="G427" s="18">
        <v>1.377</v>
      </c>
      <c r="H427" s="40">
        <f>G427*'Example - income calc'!$H$11*3.1</f>
        <v>7392.3590441417182</v>
      </c>
      <c r="I427" s="19">
        <v>0</v>
      </c>
      <c r="J427" s="45">
        <f t="shared" si="18"/>
        <v>0</v>
      </c>
      <c r="K427" s="35">
        <f t="shared" si="19"/>
        <v>-0.40770920953744061</v>
      </c>
      <c r="L427" s="35">
        <f t="shared" si="20"/>
        <v>-0.40834980602935289</v>
      </c>
    </row>
    <row r="428" spans="5:12" s="10" customFormat="1" x14ac:dyDescent="0.25">
      <c r="E428" s="16" t="s">
        <v>61</v>
      </c>
      <c r="F428" s="17">
        <v>2005</v>
      </c>
      <c r="G428" s="18">
        <v>1.2060000000000002</v>
      </c>
      <c r="H428" s="40">
        <f>G428*'Example - income calc'!$H$11*3.1</f>
        <v>6474.3536726469965</v>
      </c>
      <c r="I428" s="19">
        <v>0</v>
      </c>
      <c r="J428" s="45">
        <f t="shared" si="18"/>
        <v>0</v>
      </c>
      <c r="K428" s="35">
        <f t="shared" si="19"/>
        <v>-0.41848466807724227</v>
      </c>
      <c r="L428" s="35">
        <f t="shared" si="20"/>
        <v>-0.41921482747356459</v>
      </c>
    </row>
    <row r="429" spans="5:12" s="10" customFormat="1" x14ac:dyDescent="0.25">
      <c r="E429" s="16" t="s">
        <v>61</v>
      </c>
      <c r="F429" s="17">
        <v>2006</v>
      </c>
      <c r="G429" s="18">
        <v>0.48403569265178698</v>
      </c>
      <c r="H429" s="40">
        <f>G429*'Example - income calc'!$H$11*3.1</f>
        <v>2598.5226073070721</v>
      </c>
      <c r="I429" s="19">
        <v>0</v>
      </c>
      <c r="J429" s="45">
        <f t="shared" si="18"/>
        <v>0</v>
      </c>
      <c r="K429" s="35">
        <f t="shared" si="19"/>
        <v>-0.48916881275291563</v>
      </c>
      <c r="L429" s="35">
        <f t="shared" si="20"/>
        <v>-0.49076823509828438</v>
      </c>
    </row>
    <row r="430" spans="5:12" s="10" customFormat="1" x14ac:dyDescent="0.25">
      <c r="E430" s="16" t="s">
        <v>61</v>
      </c>
      <c r="F430" s="17">
        <v>2007</v>
      </c>
      <c r="G430" s="18">
        <v>1.3411044829174446</v>
      </c>
      <c r="H430" s="40">
        <f>G430*'Example - income calc'!$H$11*3.1</f>
        <v>7199.65566698168</v>
      </c>
      <c r="I430" s="19">
        <v>0</v>
      </c>
      <c r="J430" s="45">
        <f t="shared" si="18"/>
        <v>0</v>
      </c>
      <c r="K430" s="35">
        <f t="shared" si="19"/>
        <v>-0.40985723634299592</v>
      </c>
      <c r="L430" s="35">
        <f t="shared" si="20"/>
        <v>-0.41051494154869972</v>
      </c>
    </row>
    <row r="431" spans="5:12" s="10" customFormat="1" x14ac:dyDescent="0.25">
      <c r="E431" s="16" t="s">
        <v>61</v>
      </c>
      <c r="F431" s="17">
        <v>2008</v>
      </c>
      <c r="G431" s="18">
        <v>1.9136328656408312</v>
      </c>
      <c r="H431" s="40">
        <f>G431*'Example - income calc'!$H$11*3.1</f>
        <v>10273.24707442762</v>
      </c>
      <c r="I431" s="19">
        <v>0</v>
      </c>
      <c r="J431" s="45">
        <f t="shared" si="18"/>
        <v>0</v>
      </c>
      <c r="K431" s="35">
        <f t="shared" si="19"/>
        <v>-0.38102556158583967</v>
      </c>
      <c r="L431" s="35">
        <f t="shared" si="20"/>
        <v>-0.3814818059393339</v>
      </c>
    </row>
    <row r="432" spans="5:12" s="10" customFormat="1" x14ac:dyDescent="0.25">
      <c r="E432" s="16" t="s">
        <v>61</v>
      </c>
      <c r="F432" s="17">
        <v>2009</v>
      </c>
      <c r="G432" s="18">
        <v>1.8234662722356116</v>
      </c>
      <c r="H432" s="40">
        <f>G432*'Example - income calc'!$H$11*3.1</f>
        <v>9789.1920038114076</v>
      </c>
      <c r="I432" s="19">
        <v>0</v>
      </c>
      <c r="J432" s="45">
        <f t="shared" si="18"/>
        <v>0</v>
      </c>
      <c r="K432" s="35">
        <f t="shared" si="19"/>
        <v>-0.38491938723458402</v>
      </c>
      <c r="L432" s="35">
        <f t="shared" si="20"/>
        <v>-0.38539948524390866</v>
      </c>
    </row>
    <row r="433" spans="5:12" s="10" customFormat="1" x14ac:dyDescent="0.25">
      <c r="E433" s="16" t="s">
        <v>61</v>
      </c>
      <c r="F433" s="17">
        <v>2010</v>
      </c>
      <c r="G433" s="31">
        <v>1.6664429756991601</v>
      </c>
      <c r="H433" s="40">
        <f>G433*'Example - income calc'!$H$11*3.1</f>
        <v>8946.219900476488</v>
      </c>
      <c r="I433" s="19">
        <v>0</v>
      </c>
      <c r="J433" s="45">
        <f t="shared" si="18"/>
        <v>0</v>
      </c>
      <c r="K433" s="35">
        <f t="shared" si="19"/>
        <v>-0.39220779674390888</v>
      </c>
      <c r="L433" s="35">
        <f t="shared" si="20"/>
        <v>-0.39273523030051088</v>
      </c>
    </row>
    <row r="434" spans="5:12" s="10" customFormat="1" x14ac:dyDescent="0.25">
      <c r="E434" s="16" t="s">
        <v>61</v>
      </c>
      <c r="F434" s="17">
        <v>2011</v>
      </c>
      <c r="G434" s="32">
        <v>1.2360299606228162</v>
      </c>
      <c r="H434" s="40">
        <f>G434*'Example - income calc'!$H$11*3.1</f>
        <v>6635.5680887728449</v>
      </c>
      <c r="I434" s="19">
        <v>2.1599999999999998E-2</v>
      </c>
      <c r="J434" s="45">
        <f t="shared" si="18"/>
        <v>30.24</v>
      </c>
      <c r="K434" s="35">
        <f t="shared" si="19"/>
        <v>-0.41648801387447126</v>
      </c>
      <c r="L434" s="35">
        <f t="shared" si="20"/>
        <v>-0.41682843691141142</v>
      </c>
    </row>
    <row r="435" spans="5:12" s="10" customFormat="1" x14ac:dyDescent="0.25">
      <c r="E435" s="16" t="s">
        <v>61</v>
      </c>
      <c r="F435" s="17">
        <v>2012</v>
      </c>
      <c r="G435" s="32">
        <v>1.7254716698083838</v>
      </c>
      <c r="H435" s="40">
        <f>G435*'Example - income calc'!$H$11*3.1</f>
        <v>9263.1126388658813</v>
      </c>
      <c r="I435" s="19">
        <v>0</v>
      </c>
      <c r="J435" s="45">
        <f t="shared" si="18"/>
        <v>0</v>
      </c>
      <c r="K435" s="35">
        <f t="shared" si="19"/>
        <v>-0.38938718771562725</v>
      </c>
      <c r="L435" s="35">
        <f t="shared" si="20"/>
        <v>-0.38989587786445939</v>
      </c>
    </row>
    <row r="436" spans="5:12" s="10" customFormat="1" x14ac:dyDescent="0.25">
      <c r="E436" s="16" t="s">
        <v>61</v>
      </c>
      <c r="F436" s="17">
        <v>2013</v>
      </c>
      <c r="G436" s="32">
        <v>0.97440687918649849</v>
      </c>
      <c r="H436" s="40">
        <f>G436*'Example - income calc'!$H$11*3.1</f>
        <v>5231.0570123661719</v>
      </c>
      <c r="I436" s="19">
        <v>0</v>
      </c>
      <c r="J436" s="45">
        <f t="shared" si="18"/>
        <v>0</v>
      </c>
      <c r="K436" s="35">
        <f t="shared" si="19"/>
        <v>-0.43570378169364249</v>
      </c>
      <c r="L436" s="35">
        <f t="shared" si="20"/>
        <v>-0.43659772275373143</v>
      </c>
    </row>
    <row r="437" spans="5:12" s="10" customFormat="1" x14ac:dyDescent="0.25">
      <c r="E437" s="16" t="s">
        <v>62</v>
      </c>
      <c r="F437" s="17">
        <v>1985</v>
      </c>
      <c r="G437" s="18">
        <v>1.3509691534148727</v>
      </c>
      <c r="H437" s="40">
        <f>G437*'Example - income calc'!$H$11*3.1</f>
        <v>7252.6136816288417</v>
      </c>
      <c r="I437" s="19">
        <v>0.12719999999999998</v>
      </c>
      <c r="J437" s="45">
        <f t="shared" si="18"/>
        <v>178.07999999999998</v>
      </c>
      <c r="K437" s="35">
        <f t="shared" si="19"/>
        <v>-0.40926128016232127</v>
      </c>
      <c r="L437" s="35">
        <f t="shared" si="20"/>
        <v>-0.40792584586473557</v>
      </c>
    </row>
    <row r="438" spans="5:12" s="10" customFormat="1" x14ac:dyDescent="0.25">
      <c r="E438" s="16" t="s">
        <v>62</v>
      </c>
      <c r="F438" s="17">
        <v>1986</v>
      </c>
      <c r="G438" s="18">
        <v>3.2253016221393085</v>
      </c>
      <c r="H438" s="40">
        <f>G438*'Example - income calc'!$H$11*3.1</f>
        <v>17314.878443359819</v>
      </c>
      <c r="I438" s="19">
        <v>0</v>
      </c>
      <c r="J438" s="45">
        <f t="shared" si="18"/>
        <v>0</v>
      </c>
      <c r="K438" s="35">
        <f t="shared" si="19"/>
        <v>-0.33986480575860395</v>
      </c>
      <c r="L438" s="35">
        <f t="shared" si="20"/>
        <v>-0.34012212993532315</v>
      </c>
    </row>
    <row r="439" spans="5:12" s="10" customFormat="1" x14ac:dyDescent="0.25">
      <c r="E439" s="16" t="s">
        <v>62</v>
      </c>
      <c r="F439" s="17">
        <v>1987</v>
      </c>
      <c r="G439" s="18">
        <v>1.6868876144526819</v>
      </c>
      <c r="H439" s="40">
        <f>G439*'Example - income calc'!$H$11*3.1</f>
        <v>9055.9759717864417</v>
      </c>
      <c r="I439" s="19">
        <v>0.16919999999999999</v>
      </c>
      <c r="J439" s="45">
        <f t="shared" si="18"/>
        <v>236.88</v>
      </c>
      <c r="K439" s="35">
        <f t="shared" si="19"/>
        <v>-0.39121931614655953</v>
      </c>
      <c r="L439" s="35">
        <f t="shared" si="20"/>
        <v>-0.3896345985978702</v>
      </c>
    </row>
    <row r="440" spans="5:12" s="10" customFormat="1" x14ac:dyDescent="0.25">
      <c r="E440" s="16" t="s">
        <v>62</v>
      </c>
      <c r="F440" s="17">
        <v>1988</v>
      </c>
      <c r="G440" s="18">
        <v>1.1111739797101701</v>
      </c>
      <c r="H440" s="40">
        <f>G440*'Example - income calc'!$H$11*3.1</f>
        <v>5965.2846902871615</v>
      </c>
      <c r="I440" s="19">
        <v>0.252</v>
      </c>
      <c r="J440" s="45">
        <f t="shared" si="18"/>
        <v>352.8</v>
      </c>
      <c r="K440" s="35">
        <f t="shared" si="19"/>
        <v>-0.42512039065418639</v>
      </c>
      <c r="L440" s="35">
        <f t="shared" si="20"/>
        <v>-0.42121430277477179</v>
      </c>
    </row>
    <row r="441" spans="5:12" s="10" customFormat="1" x14ac:dyDescent="0.25">
      <c r="E441" s="16" t="s">
        <v>62</v>
      </c>
      <c r="F441" s="17">
        <v>1989</v>
      </c>
      <c r="G441" s="18">
        <v>1.1754427878191154</v>
      </c>
      <c r="H441" s="40">
        <f>G441*'Example - income calc'!$H$11*3.1</f>
        <v>6310.3087315946204</v>
      </c>
      <c r="I441" s="19">
        <v>0</v>
      </c>
      <c r="J441" s="45">
        <f t="shared" si="18"/>
        <v>0</v>
      </c>
      <c r="K441" s="35">
        <f t="shared" si="19"/>
        <v>-0.42056648110390488</v>
      </c>
      <c r="L441" s="35">
        <f t="shared" si="20"/>
        <v>-0.42131504909146505</v>
      </c>
    </row>
    <row r="442" spans="5:12" s="10" customFormat="1" x14ac:dyDescent="0.25">
      <c r="E442" s="16" t="s">
        <v>62</v>
      </c>
      <c r="F442" s="17">
        <v>1990</v>
      </c>
      <c r="G442" s="18">
        <v>0.17160359794921431</v>
      </c>
      <c r="H442" s="40">
        <f>G442*'Example - income calc'!$H$11*3.1</f>
        <v>921.24575839298018</v>
      </c>
      <c r="I442" s="19">
        <v>0.2772</v>
      </c>
      <c r="J442" s="45">
        <f t="shared" si="18"/>
        <v>388.08</v>
      </c>
      <c r="K442" s="35">
        <f t="shared" si="19"/>
        <v>-0.55019171751760076</v>
      </c>
      <c r="L442" s="35">
        <f t="shared" si="20"/>
        <v>-0.53504336899261984</v>
      </c>
    </row>
    <row r="443" spans="5:12" s="10" customFormat="1" x14ac:dyDescent="0.25">
      <c r="E443" s="16" t="s">
        <v>62</v>
      </c>
      <c r="F443" s="17">
        <v>1991</v>
      </c>
      <c r="G443" s="18">
        <v>2.0467531890419846</v>
      </c>
      <c r="H443" s="40">
        <f>G443*'Example - income calc'!$H$11*3.1</f>
        <v>10987.897202716353</v>
      </c>
      <c r="I443" s="19">
        <v>0</v>
      </c>
      <c r="J443" s="45">
        <f t="shared" si="18"/>
        <v>0</v>
      </c>
      <c r="K443" s="35">
        <f t="shared" si="19"/>
        <v>-0.37561814588458403</v>
      </c>
      <c r="L443" s="35">
        <f t="shared" si="20"/>
        <v>-0.37604285095246598</v>
      </c>
    </row>
    <row r="444" spans="5:12" s="10" customFormat="1" x14ac:dyDescent="0.25">
      <c r="E444" s="16" t="s">
        <v>62</v>
      </c>
      <c r="F444" s="17">
        <v>1992</v>
      </c>
      <c r="G444" s="18">
        <v>1.3327075681670428</v>
      </c>
      <c r="H444" s="40">
        <f>G444*'Example - income calc'!$H$11*3.1</f>
        <v>7154.5772292924867</v>
      </c>
      <c r="I444" s="19">
        <v>0.1176</v>
      </c>
      <c r="J444" s="45">
        <f t="shared" si="18"/>
        <v>164.64</v>
      </c>
      <c r="K444" s="35">
        <f t="shared" si="19"/>
        <v>-0.41036795721003166</v>
      </c>
      <c r="L444" s="35">
        <f t="shared" si="20"/>
        <v>-0.40916486949484243</v>
      </c>
    </row>
    <row r="445" spans="5:12" s="10" customFormat="1" x14ac:dyDescent="0.25">
      <c r="E445" s="16" t="s">
        <v>62</v>
      </c>
      <c r="F445" s="17">
        <v>1993</v>
      </c>
      <c r="G445" s="18">
        <v>0.72190170100008555</v>
      </c>
      <c r="H445" s="40">
        <f>G445*'Example - income calc'!$H$11*3.1</f>
        <v>3875.4949661360006</v>
      </c>
      <c r="I445" s="19">
        <v>0</v>
      </c>
      <c r="J445" s="45">
        <f t="shared" si="18"/>
        <v>0</v>
      </c>
      <c r="K445" s="35">
        <f t="shared" si="19"/>
        <v>-0.45938972189320115</v>
      </c>
      <c r="L445" s="35">
        <f t="shared" si="20"/>
        <v>-0.46055595531672083</v>
      </c>
    </row>
    <row r="446" spans="5:12" s="10" customFormat="1" x14ac:dyDescent="0.25">
      <c r="E446" s="16" t="s">
        <v>62</v>
      </c>
      <c r="F446" s="17">
        <v>1994</v>
      </c>
      <c r="G446" s="18">
        <v>1.8184321223574542</v>
      </c>
      <c r="H446" s="40">
        <f>G446*'Example - income calc'!$H$11*3.1</f>
        <v>9762.1664094894313</v>
      </c>
      <c r="I446" s="19">
        <v>7.1999999999999998E-3</v>
      </c>
      <c r="J446" s="45">
        <f t="shared" si="18"/>
        <v>10.08</v>
      </c>
      <c r="K446" s="35">
        <f t="shared" si="19"/>
        <v>-0.38514272075145489</v>
      </c>
      <c r="L446" s="35">
        <f t="shared" si="20"/>
        <v>-0.38554031977302583</v>
      </c>
    </row>
    <row r="447" spans="5:12" s="10" customFormat="1" x14ac:dyDescent="0.25">
      <c r="E447" s="16" t="s">
        <v>62</v>
      </c>
      <c r="F447" s="17">
        <v>1995</v>
      </c>
      <c r="G447" s="18">
        <v>1.428233621194656</v>
      </c>
      <c r="H447" s="40">
        <f>G447*'Example - income calc'!$H$11*3.1</f>
        <v>7667.4043041289706</v>
      </c>
      <c r="I447" s="19">
        <v>0</v>
      </c>
      <c r="J447" s="45">
        <f t="shared" si="18"/>
        <v>0</v>
      </c>
      <c r="K447" s="35">
        <f t="shared" si="19"/>
        <v>-0.40473821721681641</v>
      </c>
      <c r="L447" s="35">
        <f t="shared" si="20"/>
        <v>-0.40535574110565736</v>
      </c>
    </row>
    <row r="448" spans="5:12" s="10" customFormat="1" x14ac:dyDescent="0.25">
      <c r="E448" s="16" t="s">
        <v>62</v>
      </c>
      <c r="F448" s="17">
        <v>1996</v>
      </c>
      <c r="G448" s="18">
        <v>1.1126998758586446</v>
      </c>
      <c r="H448" s="40">
        <f>G448*'Example - income calc'!$H$11*3.1</f>
        <v>5973.4763912265935</v>
      </c>
      <c r="I448" s="19">
        <v>0</v>
      </c>
      <c r="J448" s="45">
        <f t="shared" si="18"/>
        <v>0</v>
      </c>
      <c r="K448" s="35">
        <f t="shared" si="19"/>
        <v>-0.42500938368351004</v>
      </c>
      <c r="L448" s="35">
        <f t="shared" si="20"/>
        <v>-0.42579848666447762</v>
      </c>
    </row>
    <row r="449" spans="5:12" s="10" customFormat="1" x14ac:dyDescent="0.25">
      <c r="E449" s="16" t="s">
        <v>62</v>
      </c>
      <c r="F449" s="17">
        <v>1997</v>
      </c>
      <c r="G449" s="18">
        <v>1.306077749560461</v>
      </c>
      <c r="H449" s="40">
        <f>G449*'Example - income calc'!$H$11*3.1</f>
        <v>7011.6163139546379</v>
      </c>
      <c r="I449" s="19">
        <v>0</v>
      </c>
      <c r="J449" s="45">
        <f t="shared" si="18"/>
        <v>0</v>
      </c>
      <c r="K449" s="35">
        <f t="shared" si="19"/>
        <v>-0.41200897518525892</v>
      </c>
      <c r="L449" s="35">
        <f t="shared" si="20"/>
        <v>-0.41268418471851265</v>
      </c>
    </row>
    <row r="450" spans="5:12" s="10" customFormat="1" x14ac:dyDescent="0.25">
      <c r="E450" s="16" t="s">
        <v>62</v>
      </c>
      <c r="F450" s="17">
        <v>1998</v>
      </c>
      <c r="G450" s="18">
        <v>1.568671048080249</v>
      </c>
      <c r="H450" s="40">
        <f>G450*'Example - income calc'!$H$11*3.1</f>
        <v>8421.3359546545362</v>
      </c>
      <c r="I450" s="19">
        <v>0</v>
      </c>
      <c r="J450" s="45">
        <f t="shared" ref="J450:J513" si="21">I450*1400</f>
        <v>0</v>
      </c>
      <c r="K450" s="35">
        <f t="shared" ref="K450:K513" si="22">(H450+$B$3)^(1-$B$2)/(1-$B$2)</f>
        <v>-0.39711463406992975</v>
      </c>
      <c r="L450" s="35">
        <f t="shared" ref="L450:L513" si="23">(H450+J450+$B$3-$B$4)^(1-$B$2)/(1-$B$2)</f>
        <v>-0.39767599303092543</v>
      </c>
    </row>
    <row r="451" spans="5:12" s="10" customFormat="1" x14ac:dyDescent="0.25">
      <c r="E451" s="16" t="s">
        <v>62</v>
      </c>
      <c r="F451" s="17">
        <v>1999</v>
      </c>
      <c r="G451" s="18">
        <v>1.4423031780946602</v>
      </c>
      <c r="H451" s="40">
        <f>G451*'Example - income calc'!$H$11*3.1</f>
        <v>7742.9360515485878</v>
      </c>
      <c r="I451" s="19">
        <v>4.2000000000000003E-2</v>
      </c>
      <c r="J451" s="45">
        <f t="shared" si="21"/>
        <v>58.800000000000004</v>
      </c>
      <c r="K451" s="35">
        <f t="shared" si="22"/>
        <v>-0.4039410324627225</v>
      </c>
      <c r="L451" s="35">
        <f t="shared" si="23"/>
        <v>-0.40393263095358878</v>
      </c>
    </row>
    <row r="452" spans="5:12" s="10" customFormat="1" x14ac:dyDescent="0.25">
      <c r="E452" s="16" t="s">
        <v>62</v>
      </c>
      <c r="F452" s="17">
        <v>2000</v>
      </c>
      <c r="G452" s="18">
        <v>0.38180604210512159</v>
      </c>
      <c r="H452" s="40">
        <f>G452*'Example - income calc'!$H$11*3.1</f>
        <v>2049.70758784586</v>
      </c>
      <c r="I452" s="19">
        <v>0.1356</v>
      </c>
      <c r="J452" s="45">
        <f t="shared" si="21"/>
        <v>189.84</v>
      </c>
      <c r="K452" s="35">
        <f t="shared" si="22"/>
        <v>-0.50544965108241524</v>
      </c>
      <c r="L452" s="35">
        <f t="shared" si="23"/>
        <v>-0.50128916342088137</v>
      </c>
    </row>
    <row r="453" spans="5:12" s="10" customFormat="1" x14ac:dyDescent="0.25">
      <c r="E453" s="16" t="s">
        <v>62</v>
      </c>
      <c r="F453" s="17">
        <v>2001</v>
      </c>
      <c r="G453" s="18">
        <v>0.82133328553247176</v>
      </c>
      <c r="H453" s="40">
        <f>G453*'Example - income calc'!$H$11*3.1</f>
        <v>4409.2887012059546</v>
      </c>
      <c r="I453" s="19">
        <v>0</v>
      </c>
      <c r="J453" s="45">
        <f t="shared" si="21"/>
        <v>0</v>
      </c>
      <c r="K453" s="35">
        <f t="shared" si="22"/>
        <v>-0.44930319408226538</v>
      </c>
      <c r="L453" s="35">
        <f t="shared" si="23"/>
        <v>-0.45034633244605382</v>
      </c>
    </row>
    <row r="454" spans="5:12" s="10" customFormat="1" x14ac:dyDescent="0.25">
      <c r="E454" s="16" t="s">
        <v>62</v>
      </c>
      <c r="F454" s="17">
        <v>2002</v>
      </c>
      <c r="G454" s="18">
        <v>1.615383</v>
      </c>
      <c r="H454" s="40">
        <f>G454*'Example - income calc'!$H$11*3.1</f>
        <v>8672.1068480775466</v>
      </c>
      <c r="I454" s="19">
        <v>0</v>
      </c>
      <c r="J454" s="45">
        <f t="shared" si="21"/>
        <v>0</v>
      </c>
      <c r="K454" s="35">
        <f t="shared" si="22"/>
        <v>-0.39473224016359587</v>
      </c>
      <c r="L454" s="35">
        <f t="shared" si="23"/>
        <v>-0.39527691542268134</v>
      </c>
    </row>
    <row r="455" spans="5:12" s="10" customFormat="1" x14ac:dyDescent="0.25">
      <c r="E455" s="16" t="s">
        <v>62</v>
      </c>
      <c r="F455" s="17">
        <v>2003</v>
      </c>
      <c r="G455" s="18">
        <v>0.63</v>
      </c>
      <c r="H455" s="40">
        <f>G455*'Example - income calc'!$H$11*3.1</f>
        <v>3382.1250528752958</v>
      </c>
      <c r="I455" s="19">
        <v>3.7199999999999997E-2</v>
      </c>
      <c r="J455" s="45">
        <f t="shared" si="21"/>
        <v>52.08</v>
      </c>
      <c r="K455" s="35">
        <f t="shared" si="22"/>
        <v>-0.46981293699828286</v>
      </c>
      <c r="L455" s="35">
        <f t="shared" si="23"/>
        <v>-0.46994535668761145</v>
      </c>
    </row>
    <row r="456" spans="5:12" s="10" customFormat="1" x14ac:dyDescent="0.25">
      <c r="E456" s="16" t="s">
        <v>62</v>
      </c>
      <c r="F456" s="17">
        <v>2004</v>
      </c>
      <c r="G456" s="18">
        <v>1.377</v>
      </c>
      <c r="H456" s="40">
        <f>G456*'Example - income calc'!$H$11*3.1</f>
        <v>7392.3590441417182</v>
      </c>
      <c r="I456" s="19">
        <v>0</v>
      </c>
      <c r="J456" s="45">
        <f t="shared" si="21"/>
        <v>0</v>
      </c>
      <c r="K456" s="35">
        <f t="shared" si="22"/>
        <v>-0.40770920953744061</v>
      </c>
      <c r="L456" s="35">
        <f t="shared" si="23"/>
        <v>-0.40834980602935289</v>
      </c>
    </row>
    <row r="457" spans="5:12" s="10" customFormat="1" x14ac:dyDescent="0.25">
      <c r="E457" s="16" t="s">
        <v>62</v>
      </c>
      <c r="F457" s="17">
        <v>2005</v>
      </c>
      <c r="G457" s="18">
        <v>1.2060000000000002</v>
      </c>
      <c r="H457" s="40">
        <f>G457*'Example - income calc'!$H$11*3.1</f>
        <v>6474.3536726469965</v>
      </c>
      <c r="I457" s="19">
        <v>0</v>
      </c>
      <c r="J457" s="45">
        <f t="shared" si="21"/>
        <v>0</v>
      </c>
      <c r="K457" s="35">
        <f t="shared" si="22"/>
        <v>-0.41848466807724227</v>
      </c>
      <c r="L457" s="35">
        <f t="shared" si="23"/>
        <v>-0.41921482747356459</v>
      </c>
    </row>
    <row r="458" spans="5:12" s="10" customFormat="1" x14ac:dyDescent="0.25">
      <c r="E458" s="16" t="s">
        <v>62</v>
      </c>
      <c r="F458" s="17">
        <v>2006</v>
      </c>
      <c r="G458" s="18">
        <v>0.48403569265178698</v>
      </c>
      <c r="H458" s="40">
        <f>G458*'Example - income calc'!$H$11*3.1</f>
        <v>2598.5226073070721</v>
      </c>
      <c r="I458" s="19">
        <v>0</v>
      </c>
      <c r="J458" s="45">
        <f t="shared" si="21"/>
        <v>0</v>
      </c>
      <c r="K458" s="35">
        <f t="shared" si="22"/>
        <v>-0.48916881275291563</v>
      </c>
      <c r="L458" s="35">
        <f t="shared" si="23"/>
        <v>-0.49076823509828438</v>
      </c>
    </row>
    <row r="459" spans="5:12" s="10" customFormat="1" x14ac:dyDescent="0.25">
      <c r="E459" s="16" t="s">
        <v>62</v>
      </c>
      <c r="F459" s="17">
        <v>2007</v>
      </c>
      <c r="G459" s="18">
        <v>1.3411044829174446</v>
      </c>
      <c r="H459" s="40">
        <f>G459*'Example - income calc'!$H$11*3.1</f>
        <v>7199.65566698168</v>
      </c>
      <c r="I459" s="19">
        <v>0</v>
      </c>
      <c r="J459" s="45">
        <f t="shared" si="21"/>
        <v>0</v>
      </c>
      <c r="K459" s="35">
        <f t="shared" si="22"/>
        <v>-0.40985723634299592</v>
      </c>
      <c r="L459" s="35">
        <f t="shared" si="23"/>
        <v>-0.41051494154869972</v>
      </c>
    </row>
    <row r="460" spans="5:12" s="10" customFormat="1" x14ac:dyDescent="0.25">
      <c r="E460" s="16" t="s">
        <v>62</v>
      </c>
      <c r="F460" s="17">
        <v>2008</v>
      </c>
      <c r="G460" s="18">
        <v>1.9136328656408312</v>
      </c>
      <c r="H460" s="40">
        <f>G460*'Example - income calc'!$H$11*3.1</f>
        <v>10273.24707442762</v>
      </c>
      <c r="I460" s="19">
        <v>0</v>
      </c>
      <c r="J460" s="45">
        <f t="shared" si="21"/>
        <v>0</v>
      </c>
      <c r="K460" s="35">
        <f t="shared" si="22"/>
        <v>-0.38102556158583967</v>
      </c>
      <c r="L460" s="35">
        <f t="shared" si="23"/>
        <v>-0.3814818059393339</v>
      </c>
    </row>
    <row r="461" spans="5:12" s="10" customFormat="1" x14ac:dyDescent="0.25">
      <c r="E461" s="16" t="s">
        <v>62</v>
      </c>
      <c r="F461" s="17">
        <v>2009</v>
      </c>
      <c r="G461" s="18">
        <v>1.8234662722356116</v>
      </c>
      <c r="H461" s="40">
        <f>G461*'Example - income calc'!$H$11*3.1</f>
        <v>9789.1920038114076</v>
      </c>
      <c r="I461" s="19">
        <v>0</v>
      </c>
      <c r="J461" s="45">
        <f t="shared" si="21"/>
        <v>0</v>
      </c>
      <c r="K461" s="35">
        <f t="shared" si="22"/>
        <v>-0.38491938723458402</v>
      </c>
      <c r="L461" s="35">
        <f t="shared" si="23"/>
        <v>-0.38539948524390866</v>
      </c>
    </row>
    <row r="462" spans="5:12" s="10" customFormat="1" x14ac:dyDescent="0.25">
      <c r="E462" s="16" t="s">
        <v>62</v>
      </c>
      <c r="F462" s="17">
        <v>2010</v>
      </c>
      <c r="G462" s="31">
        <v>1.6664429756991601</v>
      </c>
      <c r="H462" s="40">
        <f>G462*'Example - income calc'!$H$11*3.1</f>
        <v>8946.219900476488</v>
      </c>
      <c r="I462" s="19">
        <v>0</v>
      </c>
      <c r="J462" s="45">
        <f t="shared" si="21"/>
        <v>0</v>
      </c>
      <c r="K462" s="35">
        <f t="shared" si="22"/>
        <v>-0.39220779674390888</v>
      </c>
      <c r="L462" s="35">
        <f t="shared" si="23"/>
        <v>-0.39273523030051088</v>
      </c>
    </row>
    <row r="463" spans="5:12" s="10" customFormat="1" x14ac:dyDescent="0.25">
      <c r="E463" s="16" t="s">
        <v>62</v>
      </c>
      <c r="F463" s="17">
        <v>2011</v>
      </c>
      <c r="G463" s="32">
        <v>1.2360299606228162</v>
      </c>
      <c r="H463" s="40">
        <f>G463*'Example - income calc'!$H$11*3.1</f>
        <v>6635.5680887728449</v>
      </c>
      <c r="I463" s="19">
        <v>4.5599999999999995E-2</v>
      </c>
      <c r="J463" s="45">
        <f t="shared" si="21"/>
        <v>63.839999999999989</v>
      </c>
      <c r="K463" s="35">
        <f t="shared" si="22"/>
        <v>-0.41648801387447126</v>
      </c>
      <c r="L463" s="35">
        <f t="shared" si="23"/>
        <v>-0.41641657424911321</v>
      </c>
    </row>
    <row r="464" spans="5:12" s="10" customFormat="1" x14ac:dyDescent="0.25">
      <c r="E464" s="16" t="s">
        <v>62</v>
      </c>
      <c r="F464" s="17">
        <v>2012</v>
      </c>
      <c r="G464" s="32">
        <v>1.7254716698083838</v>
      </c>
      <c r="H464" s="40">
        <f>G464*'Example - income calc'!$H$11*3.1</f>
        <v>9263.1126388658813</v>
      </c>
      <c r="I464" s="19">
        <v>0</v>
      </c>
      <c r="J464" s="45">
        <f t="shared" si="21"/>
        <v>0</v>
      </c>
      <c r="K464" s="35">
        <f t="shared" si="22"/>
        <v>-0.38938718771562725</v>
      </c>
      <c r="L464" s="35">
        <f t="shared" si="23"/>
        <v>-0.38989587786445939</v>
      </c>
    </row>
    <row r="465" spans="5:12" s="10" customFormat="1" x14ac:dyDescent="0.25">
      <c r="E465" s="16" t="s">
        <v>62</v>
      </c>
      <c r="F465" s="17">
        <v>2013</v>
      </c>
      <c r="G465" s="32">
        <v>0.97440687918649849</v>
      </c>
      <c r="H465" s="40">
        <f>G465*'Example - income calc'!$H$11*3.1</f>
        <v>5231.0570123661719</v>
      </c>
      <c r="I465" s="19">
        <v>0</v>
      </c>
      <c r="J465" s="45">
        <f t="shared" si="21"/>
        <v>0</v>
      </c>
      <c r="K465" s="35">
        <f t="shared" si="22"/>
        <v>-0.43570378169364249</v>
      </c>
      <c r="L465" s="35">
        <f t="shared" si="23"/>
        <v>-0.43659772275373143</v>
      </c>
    </row>
    <row r="466" spans="5:12" s="10" customFormat="1" x14ac:dyDescent="0.25">
      <c r="E466" s="16" t="s">
        <v>63</v>
      </c>
      <c r="F466" s="17">
        <v>1985</v>
      </c>
      <c r="G466" s="18">
        <v>1.3509691534148727</v>
      </c>
      <c r="H466" s="40">
        <f>G466*'Example - income calc'!$H$11*3.1</f>
        <v>7252.6136816288417</v>
      </c>
      <c r="I466" s="19">
        <v>8.2799999999999999E-2</v>
      </c>
      <c r="J466" s="45">
        <f t="shared" si="21"/>
        <v>115.92</v>
      </c>
      <c r="K466" s="35">
        <f t="shared" si="22"/>
        <v>-0.40926128016232127</v>
      </c>
      <c r="L466" s="35">
        <f t="shared" si="23"/>
        <v>-0.4086144149855222</v>
      </c>
    </row>
    <row r="467" spans="5:12" s="10" customFormat="1" x14ac:dyDescent="0.25">
      <c r="E467" s="16" t="s">
        <v>63</v>
      </c>
      <c r="F467" s="17">
        <v>1986</v>
      </c>
      <c r="G467" s="18">
        <v>3.2253016221393085</v>
      </c>
      <c r="H467" s="40">
        <f>G467*'Example - income calc'!$H$11*3.1</f>
        <v>17314.878443359819</v>
      </c>
      <c r="I467" s="19">
        <v>0.10200000000000001</v>
      </c>
      <c r="J467" s="45">
        <f t="shared" si="21"/>
        <v>142.80000000000001</v>
      </c>
      <c r="K467" s="35">
        <f t="shared" si="22"/>
        <v>-0.33986480575860395</v>
      </c>
      <c r="L467" s="35">
        <f t="shared" si="23"/>
        <v>-0.33949032495858067</v>
      </c>
    </row>
    <row r="468" spans="5:12" s="10" customFormat="1" x14ac:dyDescent="0.25">
      <c r="E468" s="16" t="s">
        <v>63</v>
      </c>
      <c r="F468" s="17">
        <v>1987</v>
      </c>
      <c r="G468" s="18">
        <v>1.6868876144526819</v>
      </c>
      <c r="H468" s="40">
        <f>G468*'Example - income calc'!$H$11*3.1</f>
        <v>9055.9759717864417</v>
      </c>
      <c r="I468" s="19">
        <v>0.1356</v>
      </c>
      <c r="J468" s="45">
        <f t="shared" si="21"/>
        <v>189.84</v>
      </c>
      <c r="K468" s="35">
        <f t="shared" si="22"/>
        <v>-0.39121931614655953</v>
      </c>
      <c r="L468" s="35">
        <f t="shared" si="23"/>
        <v>-0.39004822342314538</v>
      </c>
    </row>
    <row r="469" spans="5:12" s="10" customFormat="1" x14ac:dyDescent="0.25">
      <c r="E469" s="16" t="s">
        <v>63</v>
      </c>
      <c r="F469" s="17">
        <v>1988</v>
      </c>
      <c r="G469" s="18">
        <v>1.1111739797101701</v>
      </c>
      <c r="H469" s="40">
        <f>G469*'Example - income calc'!$H$11*3.1</f>
        <v>5965.2846902871615</v>
      </c>
      <c r="I469" s="19">
        <v>0.24839999999999998</v>
      </c>
      <c r="J469" s="45">
        <f t="shared" si="21"/>
        <v>347.76</v>
      </c>
      <c r="K469" s="35">
        <f t="shared" si="22"/>
        <v>-0.42512039065418639</v>
      </c>
      <c r="L469" s="35">
        <f t="shared" si="23"/>
        <v>-0.42127958792230724</v>
      </c>
    </row>
    <row r="470" spans="5:12" s="10" customFormat="1" x14ac:dyDescent="0.25">
      <c r="E470" s="16" t="s">
        <v>63</v>
      </c>
      <c r="F470" s="17">
        <v>1989</v>
      </c>
      <c r="G470" s="18">
        <v>1.1754427878191154</v>
      </c>
      <c r="H470" s="40">
        <f>G470*'Example - income calc'!$H$11*3.1</f>
        <v>6310.3087315946204</v>
      </c>
      <c r="I470" s="19">
        <v>0</v>
      </c>
      <c r="J470" s="45">
        <f t="shared" si="21"/>
        <v>0</v>
      </c>
      <c r="K470" s="35">
        <f t="shared" si="22"/>
        <v>-0.42056648110390488</v>
      </c>
      <c r="L470" s="35">
        <f t="shared" si="23"/>
        <v>-0.42131504909146505</v>
      </c>
    </row>
    <row r="471" spans="5:12" s="10" customFormat="1" x14ac:dyDescent="0.25">
      <c r="E471" s="16" t="s">
        <v>63</v>
      </c>
      <c r="F471" s="17">
        <v>1990</v>
      </c>
      <c r="G471" s="18">
        <v>0.17160359794921431</v>
      </c>
      <c r="H471" s="40">
        <f>G471*'Example - income calc'!$H$11*3.1</f>
        <v>921.24575839298018</v>
      </c>
      <c r="I471" s="19">
        <v>0.26519999999999999</v>
      </c>
      <c r="J471" s="45">
        <f t="shared" si="21"/>
        <v>371.28</v>
      </c>
      <c r="K471" s="35">
        <f t="shared" si="22"/>
        <v>-0.55019171751760076</v>
      </c>
      <c r="L471" s="35">
        <f t="shared" si="23"/>
        <v>-0.53576517000828716</v>
      </c>
    </row>
    <row r="472" spans="5:12" s="10" customFormat="1" x14ac:dyDescent="0.25">
      <c r="E472" s="16" t="s">
        <v>63</v>
      </c>
      <c r="F472" s="17">
        <v>1991</v>
      </c>
      <c r="G472" s="18">
        <v>2.0467531890419846</v>
      </c>
      <c r="H472" s="40">
        <f>G472*'Example - income calc'!$H$11*3.1</f>
        <v>10987.897202716353</v>
      </c>
      <c r="I472" s="19">
        <v>0</v>
      </c>
      <c r="J472" s="45">
        <f t="shared" si="21"/>
        <v>0</v>
      </c>
      <c r="K472" s="35">
        <f t="shared" si="22"/>
        <v>-0.37561814588458403</v>
      </c>
      <c r="L472" s="35">
        <f t="shared" si="23"/>
        <v>-0.37604285095246598</v>
      </c>
    </row>
    <row r="473" spans="5:12" s="10" customFormat="1" x14ac:dyDescent="0.25">
      <c r="E473" s="16" t="s">
        <v>63</v>
      </c>
      <c r="F473" s="17">
        <v>1992</v>
      </c>
      <c r="G473" s="18">
        <v>1.3327075681670428</v>
      </c>
      <c r="H473" s="40">
        <f>G473*'Example - income calc'!$H$11*3.1</f>
        <v>7154.5772292924867</v>
      </c>
      <c r="I473" s="19">
        <v>0.21959999999999999</v>
      </c>
      <c r="J473" s="45">
        <f t="shared" si="21"/>
        <v>307.44</v>
      </c>
      <c r="K473" s="35">
        <f t="shared" si="22"/>
        <v>-0.41036795721003166</v>
      </c>
      <c r="L473" s="35">
        <f t="shared" si="23"/>
        <v>-0.40758105256615579</v>
      </c>
    </row>
    <row r="474" spans="5:12" s="10" customFormat="1" x14ac:dyDescent="0.25">
      <c r="E474" s="16" t="s">
        <v>63</v>
      </c>
      <c r="F474" s="17">
        <v>1993</v>
      </c>
      <c r="G474" s="18">
        <v>0.72190170100008555</v>
      </c>
      <c r="H474" s="40">
        <f>G474*'Example - income calc'!$H$11*3.1</f>
        <v>3875.4949661360006</v>
      </c>
      <c r="I474" s="19">
        <v>0.1968</v>
      </c>
      <c r="J474" s="45">
        <f t="shared" si="21"/>
        <v>275.52</v>
      </c>
      <c r="K474" s="35">
        <f t="shared" si="22"/>
        <v>-0.45938972189320115</v>
      </c>
      <c r="L474" s="35">
        <f t="shared" si="23"/>
        <v>-0.45514352680223147</v>
      </c>
    </row>
    <row r="475" spans="5:12" s="10" customFormat="1" x14ac:dyDescent="0.25">
      <c r="E475" s="16" t="s">
        <v>63</v>
      </c>
      <c r="F475" s="17">
        <v>1994</v>
      </c>
      <c r="G475" s="18">
        <v>1.8184321223574542</v>
      </c>
      <c r="H475" s="40">
        <f>G475*'Example - income calc'!$H$11*3.1</f>
        <v>9762.1664094894313</v>
      </c>
      <c r="I475" s="19">
        <v>0</v>
      </c>
      <c r="J475" s="45">
        <f t="shared" si="21"/>
        <v>0</v>
      </c>
      <c r="K475" s="35">
        <f t="shared" si="22"/>
        <v>-0.38514272075145489</v>
      </c>
      <c r="L475" s="35">
        <f t="shared" si="23"/>
        <v>-0.38562421665462387</v>
      </c>
    </row>
    <row r="476" spans="5:12" s="10" customFormat="1" x14ac:dyDescent="0.25">
      <c r="E476" s="16" t="s">
        <v>63</v>
      </c>
      <c r="F476" s="17">
        <v>1995</v>
      </c>
      <c r="G476" s="18">
        <v>1.428233621194656</v>
      </c>
      <c r="H476" s="40">
        <f>G476*'Example - income calc'!$H$11*3.1</f>
        <v>7667.4043041289706</v>
      </c>
      <c r="I476" s="19">
        <v>0</v>
      </c>
      <c r="J476" s="45">
        <f t="shared" si="21"/>
        <v>0</v>
      </c>
      <c r="K476" s="35">
        <f t="shared" si="22"/>
        <v>-0.40473821721681641</v>
      </c>
      <c r="L476" s="35">
        <f t="shared" si="23"/>
        <v>-0.40535574110565736</v>
      </c>
    </row>
    <row r="477" spans="5:12" s="10" customFormat="1" x14ac:dyDescent="0.25">
      <c r="E477" s="16" t="s">
        <v>63</v>
      </c>
      <c r="F477" s="17">
        <v>1996</v>
      </c>
      <c r="G477" s="18">
        <v>1.1126998758586446</v>
      </c>
      <c r="H477" s="40">
        <f>G477*'Example - income calc'!$H$11*3.1</f>
        <v>5973.4763912265935</v>
      </c>
      <c r="I477" s="19">
        <v>0</v>
      </c>
      <c r="J477" s="45">
        <f t="shared" si="21"/>
        <v>0</v>
      </c>
      <c r="K477" s="35">
        <f t="shared" si="22"/>
        <v>-0.42500938368351004</v>
      </c>
      <c r="L477" s="35">
        <f t="shared" si="23"/>
        <v>-0.42579848666447762</v>
      </c>
    </row>
    <row r="478" spans="5:12" s="10" customFormat="1" x14ac:dyDescent="0.25">
      <c r="E478" s="16" t="s">
        <v>63</v>
      </c>
      <c r="F478" s="17">
        <v>1997</v>
      </c>
      <c r="G478" s="18">
        <v>1.306077749560461</v>
      </c>
      <c r="H478" s="40">
        <f>G478*'Example - income calc'!$H$11*3.1</f>
        <v>7011.6163139546379</v>
      </c>
      <c r="I478" s="19">
        <v>0.03</v>
      </c>
      <c r="J478" s="45">
        <f t="shared" si="21"/>
        <v>42</v>
      </c>
      <c r="K478" s="35">
        <f t="shared" si="22"/>
        <v>-0.41200897518525892</v>
      </c>
      <c r="L478" s="35">
        <f t="shared" si="23"/>
        <v>-0.41219468832842227</v>
      </c>
    </row>
    <row r="479" spans="5:12" s="10" customFormat="1" x14ac:dyDescent="0.25">
      <c r="E479" s="16" t="s">
        <v>63</v>
      </c>
      <c r="F479" s="17">
        <v>1998</v>
      </c>
      <c r="G479" s="18">
        <v>1.568671048080249</v>
      </c>
      <c r="H479" s="40">
        <f>G479*'Example - income calc'!$H$11*3.1</f>
        <v>8421.3359546545362</v>
      </c>
      <c r="I479" s="19">
        <v>0</v>
      </c>
      <c r="J479" s="45">
        <f t="shared" si="21"/>
        <v>0</v>
      </c>
      <c r="K479" s="35">
        <f t="shared" si="22"/>
        <v>-0.39711463406992975</v>
      </c>
      <c r="L479" s="35">
        <f t="shared" si="23"/>
        <v>-0.39767599303092543</v>
      </c>
    </row>
    <row r="480" spans="5:12" s="10" customFormat="1" x14ac:dyDescent="0.25">
      <c r="E480" s="16" t="s">
        <v>63</v>
      </c>
      <c r="F480" s="17">
        <v>1999</v>
      </c>
      <c r="G480" s="18">
        <v>1.4423031780946602</v>
      </c>
      <c r="H480" s="40">
        <f>G480*'Example - income calc'!$H$11*3.1</f>
        <v>7742.9360515485878</v>
      </c>
      <c r="I480" s="19">
        <v>0</v>
      </c>
      <c r="J480" s="45">
        <f t="shared" si="21"/>
        <v>0</v>
      </c>
      <c r="K480" s="35">
        <f t="shared" si="22"/>
        <v>-0.4039410324627225</v>
      </c>
      <c r="L480" s="35">
        <f t="shared" si="23"/>
        <v>-0.40455248044286352</v>
      </c>
    </row>
    <row r="481" spans="5:12" s="10" customFormat="1" x14ac:dyDescent="0.25">
      <c r="E481" s="16" t="s">
        <v>63</v>
      </c>
      <c r="F481" s="17">
        <v>2000</v>
      </c>
      <c r="G481" s="18">
        <v>0.38180604210512159</v>
      </c>
      <c r="H481" s="40">
        <f>G481*'Example - income calc'!$H$11*3.1</f>
        <v>2049.70758784586</v>
      </c>
      <c r="I481" s="19">
        <v>6.7199999999999996E-2</v>
      </c>
      <c r="J481" s="45">
        <f t="shared" si="21"/>
        <v>94.08</v>
      </c>
      <c r="K481" s="35">
        <f t="shared" si="22"/>
        <v>-0.50544965108241524</v>
      </c>
      <c r="L481" s="35">
        <f t="shared" si="23"/>
        <v>-0.50429388708478207</v>
      </c>
    </row>
    <row r="482" spans="5:12" s="10" customFormat="1" x14ac:dyDescent="0.25">
      <c r="E482" s="16" t="s">
        <v>63</v>
      </c>
      <c r="F482" s="17">
        <v>2001</v>
      </c>
      <c r="G482" s="18">
        <v>0.82133328553247176</v>
      </c>
      <c r="H482" s="40">
        <f>G482*'Example - income calc'!$H$11*3.1</f>
        <v>4409.2887012059546</v>
      </c>
      <c r="I482" s="19">
        <v>4.4399999999999995E-2</v>
      </c>
      <c r="J482" s="45">
        <f t="shared" si="21"/>
        <v>62.16</v>
      </c>
      <c r="K482" s="35">
        <f t="shared" si="22"/>
        <v>-0.44930319408226538</v>
      </c>
      <c r="L482" s="35">
        <f t="shared" si="23"/>
        <v>-0.4492288389067402</v>
      </c>
    </row>
    <row r="483" spans="5:12" s="10" customFormat="1" x14ac:dyDescent="0.25">
      <c r="E483" s="16" t="s">
        <v>63</v>
      </c>
      <c r="F483" s="17">
        <v>2002</v>
      </c>
      <c r="G483" s="18">
        <v>1.615383</v>
      </c>
      <c r="H483" s="40">
        <f>G483*'Example - income calc'!$H$11*3.1</f>
        <v>8672.1068480775466</v>
      </c>
      <c r="I483" s="19">
        <v>0</v>
      </c>
      <c r="J483" s="45">
        <f t="shared" si="21"/>
        <v>0</v>
      </c>
      <c r="K483" s="35">
        <f t="shared" si="22"/>
        <v>-0.39473224016359587</v>
      </c>
      <c r="L483" s="35">
        <f t="shared" si="23"/>
        <v>-0.39527691542268134</v>
      </c>
    </row>
    <row r="484" spans="5:12" s="10" customFormat="1" x14ac:dyDescent="0.25">
      <c r="E484" s="16" t="s">
        <v>63</v>
      </c>
      <c r="F484" s="17">
        <v>2003</v>
      </c>
      <c r="G484" s="18">
        <v>0.63</v>
      </c>
      <c r="H484" s="40">
        <f>G484*'Example - income calc'!$H$11*3.1</f>
        <v>3382.1250528752958</v>
      </c>
      <c r="I484" s="19">
        <v>1.1999999999999999E-3</v>
      </c>
      <c r="J484" s="45">
        <f t="shared" si="21"/>
        <v>1.68</v>
      </c>
      <c r="K484" s="35">
        <f t="shared" si="22"/>
        <v>-0.46981293699828286</v>
      </c>
      <c r="L484" s="35">
        <f t="shared" si="23"/>
        <v>-0.47108032785581821</v>
      </c>
    </row>
    <row r="485" spans="5:12" s="10" customFormat="1" x14ac:dyDescent="0.25">
      <c r="E485" s="16" t="s">
        <v>63</v>
      </c>
      <c r="F485" s="17">
        <v>2004</v>
      </c>
      <c r="G485" s="18">
        <v>1.377</v>
      </c>
      <c r="H485" s="40">
        <f>G485*'Example - income calc'!$H$11*3.1</f>
        <v>7392.3590441417182</v>
      </c>
      <c r="I485" s="19">
        <v>0</v>
      </c>
      <c r="J485" s="45">
        <f t="shared" si="21"/>
        <v>0</v>
      </c>
      <c r="K485" s="35">
        <f t="shared" si="22"/>
        <v>-0.40770920953744061</v>
      </c>
      <c r="L485" s="35">
        <f t="shared" si="23"/>
        <v>-0.40834980602935289</v>
      </c>
    </row>
    <row r="486" spans="5:12" s="10" customFormat="1" x14ac:dyDescent="0.25">
      <c r="E486" s="16" t="s">
        <v>63</v>
      </c>
      <c r="F486" s="17">
        <v>2005</v>
      </c>
      <c r="G486" s="18">
        <v>1.2060000000000002</v>
      </c>
      <c r="H486" s="40">
        <f>G486*'Example - income calc'!$H$11*3.1</f>
        <v>6474.3536726469965</v>
      </c>
      <c r="I486" s="19">
        <v>0</v>
      </c>
      <c r="J486" s="45">
        <f t="shared" si="21"/>
        <v>0</v>
      </c>
      <c r="K486" s="35">
        <f t="shared" si="22"/>
        <v>-0.41848466807724227</v>
      </c>
      <c r="L486" s="35">
        <f t="shared" si="23"/>
        <v>-0.41921482747356459</v>
      </c>
    </row>
    <row r="487" spans="5:12" s="10" customFormat="1" x14ac:dyDescent="0.25">
      <c r="E487" s="16" t="s">
        <v>63</v>
      </c>
      <c r="F487" s="17">
        <v>2006</v>
      </c>
      <c r="G487" s="18">
        <v>0.48403569265178698</v>
      </c>
      <c r="H487" s="40">
        <f>G487*'Example - income calc'!$H$11*3.1</f>
        <v>2598.5226073070721</v>
      </c>
      <c r="I487" s="19">
        <v>0</v>
      </c>
      <c r="J487" s="45">
        <f t="shared" si="21"/>
        <v>0</v>
      </c>
      <c r="K487" s="35">
        <f t="shared" si="22"/>
        <v>-0.48916881275291563</v>
      </c>
      <c r="L487" s="35">
        <f t="shared" si="23"/>
        <v>-0.49076823509828438</v>
      </c>
    </row>
    <row r="488" spans="5:12" s="10" customFormat="1" x14ac:dyDescent="0.25">
      <c r="E488" s="16" t="s">
        <v>63</v>
      </c>
      <c r="F488" s="17">
        <v>2007</v>
      </c>
      <c r="G488" s="18">
        <v>1.3411044829174446</v>
      </c>
      <c r="H488" s="40">
        <f>G488*'Example - income calc'!$H$11*3.1</f>
        <v>7199.65566698168</v>
      </c>
      <c r="I488" s="19">
        <v>0</v>
      </c>
      <c r="J488" s="45">
        <f t="shared" si="21"/>
        <v>0</v>
      </c>
      <c r="K488" s="35">
        <f t="shared" si="22"/>
        <v>-0.40985723634299592</v>
      </c>
      <c r="L488" s="35">
        <f t="shared" si="23"/>
        <v>-0.41051494154869972</v>
      </c>
    </row>
    <row r="489" spans="5:12" s="10" customFormat="1" x14ac:dyDescent="0.25">
      <c r="E489" s="16" t="s">
        <v>63</v>
      </c>
      <c r="F489" s="17">
        <v>2008</v>
      </c>
      <c r="G489" s="18">
        <v>1.9136328656408312</v>
      </c>
      <c r="H489" s="40">
        <f>G489*'Example - income calc'!$H$11*3.1</f>
        <v>10273.24707442762</v>
      </c>
      <c r="I489" s="19">
        <v>0</v>
      </c>
      <c r="J489" s="45">
        <f t="shared" si="21"/>
        <v>0</v>
      </c>
      <c r="K489" s="35">
        <f t="shared" si="22"/>
        <v>-0.38102556158583967</v>
      </c>
      <c r="L489" s="35">
        <f t="shared" si="23"/>
        <v>-0.3814818059393339</v>
      </c>
    </row>
    <row r="490" spans="5:12" s="10" customFormat="1" x14ac:dyDescent="0.25">
      <c r="E490" s="16" t="s">
        <v>63</v>
      </c>
      <c r="F490" s="17">
        <v>2009</v>
      </c>
      <c r="G490" s="18">
        <v>1.8234662722356116</v>
      </c>
      <c r="H490" s="40">
        <f>G490*'Example - income calc'!$H$11*3.1</f>
        <v>9789.1920038114076</v>
      </c>
      <c r="I490" s="19">
        <v>0</v>
      </c>
      <c r="J490" s="45">
        <f t="shared" si="21"/>
        <v>0</v>
      </c>
      <c r="K490" s="35">
        <f t="shared" si="22"/>
        <v>-0.38491938723458402</v>
      </c>
      <c r="L490" s="35">
        <f t="shared" si="23"/>
        <v>-0.38539948524390866</v>
      </c>
    </row>
    <row r="491" spans="5:12" s="10" customFormat="1" x14ac:dyDescent="0.25">
      <c r="E491" s="16" t="s">
        <v>63</v>
      </c>
      <c r="F491" s="17">
        <v>2010</v>
      </c>
      <c r="G491" s="31">
        <v>1.6664429756991601</v>
      </c>
      <c r="H491" s="40">
        <f>G491*'Example - income calc'!$H$11*3.1</f>
        <v>8946.219900476488</v>
      </c>
      <c r="I491" s="19">
        <v>0</v>
      </c>
      <c r="J491" s="45">
        <f t="shared" si="21"/>
        <v>0</v>
      </c>
      <c r="K491" s="35">
        <f t="shared" si="22"/>
        <v>-0.39220779674390888</v>
      </c>
      <c r="L491" s="35">
        <f t="shared" si="23"/>
        <v>-0.39273523030051088</v>
      </c>
    </row>
    <row r="492" spans="5:12" s="10" customFormat="1" x14ac:dyDescent="0.25">
      <c r="E492" s="16" t="s">
        <v>63</v>
      </c>
      <c r="F492" s="17">
        <v>2011</v>
      </c>
      <c r="G492" s="32">
        <v>1.2360299606228162</v>
      </c>
      <c r="H492" s="40">
        <f>G492*'Example - income calc'!$H$11*3.1</f>
        <v>6635.5680887728449</v>
      </c>
      <c r="I492" s="19">
        <v>0</v>
      </c>
      <c r="J492" s="45">
        <f t="shared" si="21"/>
        <v>0</v>
      </c>
      <c r="K492" s="35">
        <f t="shared" si="22"/>
        <v>-0.41648801387447126</v>
      </c>
      <c r="L492" s="35">
        <f t="shared" si="23"/>
        <v>-0.41720086116297339</v>
      </c>
    </row>
    <row r="493" spans="5:12" s="10" customFormat="1" x14ac:dyDescent="0.25">
      <c r="E493" s="16" t="s">
        <v>63</v>
      </c>
      <c r="F493" s="17">
        <v>2012</v>
      </c>
      <c r="G493" s="32">
        <v>1.7254716698083838</v>
      </c>
      <c r="H493" s="40">
        <f>G493*'Example - income calc'!$H$11*3.1</f>
        <v>9263.1126388658813</v>
      </c>
      <c r="I493" s="19">
        <v>0</v>
      </c>
      <c r="J493" s="45">
        <f t="shared" si="21"/>
        <v>0</v>
      </c>
      <c r="K493" s="35">
        <f t="shared" si="22"/>
        <v>-0.38938718771562725</v>
      </c>
      <c r="L493" s="35">
        <f t="shared" si="23"/>
        <v>-0.38989587786445939</v>
      </c>
    </row>
    <row r="494" spans="5:12" s="10" customFormat="1" x14ac:dyDescent="0.25">
      <c r="E494" s="16" t="s">
        <v>63</v>
      </c>
      <c r="F494" s="17">
        <v>2013</v>
      </c>
      <c r="G494" s="32">
        <v>0.97440687918649849</v>
      </c>
      <c r="H494" s="40">
        <f>G494*'Example - income calc'!$H$11*3.1</f>
        <v>5231.0570123661719</v>
      </c>
      <c r="I494" s="19">
        <v>0</v>
      </c>
      <c r="J494" s="45">
        <f t="shared" si="21"/>
        <v>0</v>
      </c>
      <c r="K494" s="35">
        <f t="shared" si="22"/>
        <v>-0.43570378169364249</v>
      </c>
      <c r="L494" s="35">
        <f t="shared" si="23"/>
        <v>-0.43659772275373143</v>
      </c>
    </row>
    <row r="495" spans="5:12" s="10" customFormat="1" x14ac:dyDescent="0.25">
      <c r="E495" s="16" t="s">
        <v>64</v>
      </c>
      <c r="F495" s="17">
        <v>1985</v>
      </c>
      <c r="G495" s="18">
        <v>1.3509691534148727</v>
      </c>
      <c r="H495" s="40">
        <f>G495*'Example - income calc'!$H$11*3.1</f>
        <v>7252.6136816288417</v>
      </c>
      <c r="I495" s="19">
        <v>8.7599999999999997E-2</v>
      </c>
      <c r="J495" s="45">
        <f t="shared" si="21"/>
        <v>122.64</v>
      </c>
      <c r="K495" s="35">
        <f t="shared" si="22"/>
        <v>-0.40926128016232127</v>
      </c>
      <c r="L495" s="35">
        <f t="shared" si="23"/>
        <v>-0.40853969458936501</v>
      </c>
    </row>
    <row r="496" spans="5:12" s="10" customFormat="1" x14ac:dyDescent="0.25">
      <c r="E496" s="16" t="s">
        <v>64</v>
      </c>
      <c r="F496" s="17">
        <v>1986</v>
      </c>
      <c r="G496" s="18">
        <v>3.2253016221393085</v>
      </c>
      <c r="H496" s="40">
        <f>G496*'Example - income calc'!$H$11*3.1</f>
        <v>17314.878443359819</v>
      </c>
      <c r="I496" s="19">
        <v>9.6000000000000002E-2</v>
      </c>
      <c r="J496" s="45">
        <f t="shared" si="21"/>
        <v>134.4</v>
      </c>
      <c r="K496" s="35">
        <f t="shared" si="22"/>
        <v>-0.33986480575860395</v>
      </c>
      <c r="L496" s="35">
        <f t="shared" si="23"/>
        <v>-0.33952732776549666</v>
      </c>
    </row>
    <row r="497" spans="5:12" s="10" customFormat="1" x14ac:dyDescent="0.25">
      <c r="E497" s="16" t="s">
        <v>64</v>
      </c>
      <c r="F497" s="17">
        <v>1987</v>
      </c>
      <c r="G497" s="18">
        <v>1.6868876144526819</v>
      </c>
      <c r="H497" s="40">
        <f>G497*'Example - income calc'!$H$11*3.1</f>
        <v>9055.9759717864417</v>
      </c>
      <c r="I497" s="19">
        <v>0.13439999999999999</v>
      </c>
      <c r="J497" s="45">
        <f t="shared" si="21"/>
        <v>188.16</v>
      </c>
      <c r="K497" s="35">
        <f t="shared" si="22"/>
        <v>-0.39121931614655953</v>
      </c>
      <c r="L497" s="35">
        <f t="shared" si="23"/>
        <v>-0.39006303639091477</v>
      </c>
    </row>
    <row r="498" spans="5:12" s="10" customFormat="1" x14ac:dyDescent="0.25">
      <c r="E498" s="16" t="s">
        <v>64</v>
      </c>
      <c r="F498" s="17">
        <v>1988</v>
      </c>
      <c r="G498" s="18">
        <v>1.1111739797101701</v>
      </c>
      <c r="H498" s="40">
        <f>G498*'Example - income calc'!$H$11*3.1</f>
        <v>5965.2846902871615</v>
      </c>
      <c r="I498" s="19">
        <v>0.25439999999999996</v>
      </c>
      <c r="J498" s="45">
        <f t="shared" si="21"/>
        <v>356.15999999999997</v>
      </c>
      <c r="K498" s="35">
        <f t="shared" si="22"/>
        <v>-0.42512039065418639</v>
      </c>
      <c r="L498" s="35">
        <f t="shared" si="23"/>
        <v>-0.42117080743322827</v>
      </c>
    </row>
    <row r="499" spans="5:12" s="10" customFormat="1" x14ac:dyDescent="0.25">
      <c r="E499" s="16" t="s">
        <v>64</v>
      </c>
      <c r="F499" s="17">
        <v>1989</v>
      </c>
      <c r="G499" s="18">
        <v>1.1754427878191154</v>
      </c>
      <c r="H499" s="40">
        <f>G499*'Example - income calc'!$H$11*3.1</f>
        <v>6310.3087315946204</v>
      </c>
      <c r="I499" s="19">
        <v>0</v>
      </c>
      <c r="J499" s="45">
        <f t="shared" si="21"/>
        <v>0</v>
      </c>
      <c r="K499" s="35">
        <f t="shared" si="22"/>
        <v>-0.42056648110390488</v>
      </c>
      <c r="L499" s="35">
        <f t="shared" si="23"/>
        <v>-0.42131504909146505</v>
      </c>
    </row>
    <row r="500" spans="5:12" s="10" customFormat="1" x14ac:dyDescent="0.25">
      <c r="E500" s="16" t="s">
        <v>64</v>
      </c>
      <c r="F500" s="17">
        <v>1990</v>
      </c>
      <c r="G500" s="18">
        <v>0.17160359794921431</v>
      </c>
      <c r="H500" s="40">
        <f>G500*'Example - income calc'!$H$11*3.1</f>
        <v>921.24575839298018</v>
      </c>
      <c r="I500" s="19">
        <v>0.25079999999999997</v>
      </c>
      <c r="J500" s="45">
        <f t="shared" si="21"/>
        <v>351.11999999999995</v>
      </c>
      <c r="K500" s="35">
        <f t="shared" si="22"/>
        <v>-0.55019171751760076</v>
      </c>
      <c r="L500" s="35">
        <f t="shared" si="23"/>
        <v>-0.53663779810380408</v>
      </c>
    </row>
    <row r="501" spans="5:12" s="10" customFormat="1" x14ac:dyDescent="0.25">
      <c r="E501" s="16" t="s">
        <v>64</v>
      </c>
      <c r="F501" s="17">
        <v>1991</v>
      </c>
      <c r="G501" s="18">
        <v>2.0467531890419846</v>
      </c>
      <c r="H501" s="40">
        <f>G501*'Example - income calc'!$H$11*3.1</f>
        <v>10987.897202716353</v>
      </c>
      <c r="I501" s="19">
        <v>0</v>
      </c>
      <c r="J501" s="45">
        <f t="shared" si="21"/>
        <v>0</v>
      </c>
      <c r="K501" s="35">
        <f t="shared" si="22"/>
        <v>-0.37561814588458403</v>
      </c>
      <c r="L501" s="35">
        <f t="shared" si="23"/>
        <v>-0.37604285095246598</v>
      </c>
    </row>
    <row r="502" spans="5:12" s="10" customFormat="1" x14ac:dyDescent="0.25">
      <c r="E502" s="16" t="s">
        <v>64</v>
      </c>
      <c r="F502" s="17">
        <v>1992</v>
      </c>
      <c r="G502" s="18">
        <v>1.3327075681670428</v>
      </c>
      <c r="H502" s="40">
        <f>G502*'Example - income calc'!$H$11*3.1</f>
        <v>7154.5772292924867</v>
      </c>
      <c r="I502" s="19">
        <v>0.21839999999999998</v>
      </c>
      <c r="J502" s="45">
        <f t="shared" si="21"/>
        <v>305.76</v>
      </c>
      <c r="K502" s="35">
        <f t="shared" si="22"/>
        <v>-0.41036795721003166</v>
      </c>
      <c r="L502" s="35">
        <f t="shared" si="23"/>
        <v>-0.40759950817678942</v>
      </c>
    </row>
    <row r="503" spans="5:12" s="10" customFormat="1" x14ac:dyDescent="0.25">
      <c r="E503" s="16" t="s">
        <v>64</v>
      </c>
      <c r="F503" s="17">
        <v>1993</v>
      </c>
      <c r="G503" s="18">
        <v>0.72190170100008555</v>
      </c>
      <c r="H503" s="40">
        <f>G503*'Example - income calc'!$H$11*3.1</f>
        <v>3875.4949661360006</v>
      </c>
      <c r="I503" s="19">
        <v>0.15479999999999999</v>
      </c>
      <c r="J503" s="45">
        <f t="shared" si="21"/>
        <v>216.72</v>
      </c>
      <c r="K503" s="35">
        <f t="shared" si="22"/>
        <v>-0.45938972189320115</v>
      </c>
      <c r="L503" s="35">
        <f t="shared" si="23"/>
        <v>-0.45627203903098851</v>
      </c>
    </row>
    <row r="504" spans="5:12" s="10" customFormat="1" x14ac:dyDescent="0.25">
      <c r="E504" s="16" t="s">
        <v>64</v>
      </c>
      <c r="F504" s="17">
        <v>1994</v>
      </c>
      <c r="G504" s="18">
        <v>1.8184321223574542</v>
      </c>
      <c r="H504" s="40">
        <f>G504*'Example - income calc'!$H$11*3.1</f>
        <v>9762.1664094894313</v>
      </c>
      <c r="I504" s="19">
        <v>0</v>
      </c>
      <c r="J504" s="45">
        <f t="shared" si="21"/>
        <v>0</v>
      </c>
      <c r="K504" s="35">
        <f t="shared" si="22"/>
        <v>-0.38514272075145489</v>
      </c>
      <c r="L504" s="35">
        <f t="shared" si="23"/>
        <v>-0.38562421665462387</v>
      </c>
    </row>
    <row r="505" spans="5:12" s="10" customFormat="1" x14ac:dyDescent="0.25">
      <c r="E505" s="16" t="s">
        <v>64</v>
      </c>
      <c r="F505" s="17">
        <v>1995</v>
      </c>
      <c r="G505" s="18">
        <v>1.428233621194656</v>
      </c>
      <c r="H505" s="40">
        <f>G505*'Example - income calc'!$H$11*3.1</f>
        <v>7667.4043041289706</v>
      </c>
      <c r="I505" s="19">
        <v>0</v>
      </c>
      <c r="J505" s="45">
        <f t="shared" si="21"/>
        <v>0</v>
      </c>
      <c r="K505" s="35">
        <f t="shared" si="22"/>
        <v>-0.40473821721681641</v>
      </c>
      <c r="L505" s="35">
        <f t="shared" si="23"/>
        <v>-0.40535574110565736</v>
      </c>
    </row>
    <row r="506" spans="5:12" s="10" customFormat="1" x14ac:dyDescent="0.25">
      <c r="E506" s="16" t="s">
        <v>64</v>
      </c>
      <c r="F506" s="17">
        <v>1996</v>
      </c>
      <c r="G506" s="18">
        <v>1.1126998758586446</v>
      </c>
      <c r="H506" s="40">
        <f>G506*'Example - income calc'!$H$11*3.1</f>
        <v>5973.4763912265935</v>
      </c>
      <c r="I506" s="19">
        <v>0</v>
      </c>
      <c r="J506" s="45">
        <f t="shared" si="21"/>
        <v>0</v>
      </c>
      <c r="K506" s="35">
        <f t="shared" si="22"/>
        <v>-0.42500938368351004</v>
      </c>
      <c r="L506" s="35">
        <f t="shared" si="23"/>
        <v>-0.42579848666447762</v>
      </c>
    </row>
    <row r="507" spans="5:12" s="10" customFormat="1" x14ac:dyDescent="0.25">
      <c r="E507" s="16" t="s">
        <v>64</v>
      </c>
      <c r="F507" s="17">
        <v>1997</v>
      </c>
      <c r="G507" s="18">
        <v>1.306077749560461</v>
      </c>
      <c r="H507" s="40">
        <f>G507*'Example - income calc'!$H$11*3.1</f>
        <v>7011.6163139546379</v>
      </c>
      <c r="I507" s="19">
        <v>8.3999999999999995E-3</v>
      </c>
      <c r="J507" s="45">
        <f t="shared" si="21"/>
        <v>11.76</v>
      </c>
      <c r="K507" s="35">
        <f t="shared" si="22"/>
        <v>-0.41200897518525892</v>
      </c>
      <c r="L507" s="35">
        <f t="shared" si="23"/>
        <v>-0.41254683270119363</v>
      </c>
    </row>
    <row r="508" spans="5:12" s="10" customFormat="1" x14ac:dyDescent="0.25">
      <c r="E508" s="16" t="s">
        <v>64</v>
      </c>
      <c r="F508" s="17">
        <v>1998</v>
      </c>
      <c r="G508" s="18">
        <v>1.568671048080249</v>
      </c>
      <c r="H508" s="40">
        <f>G508*'Example - income calc'!$H$11*3.1</f>
        <v>8421.3359546545362</v>
      </c>
      <c r="I508" s="19">
        <v>0</v>
      </c>
      <c r="J508" s="45">
        <f t="shared" si="21"/>
        <v>0</v>
      </c>
      <c r="K508" s="35">
        <f t="shared" si="22"/>
        <v>-0.39711463406992975</v>
      </c>
      <c r="L508" s="35">
        <f t="shared" si="23"/>
        <v>-0.39767599303092543</v>
      </c>
    </row>
    <row r="509" spans="5:12" s="10" customFormat="1" x14ac:dyDescent="0.25">
      <c r="E509" s="16" t="s">
        <v>64</v>
      </c>
      <c r="F509" s="17">
        <v>1999</v>
      </c>
      <c r="G509" s="18">
        <v>1.4423031780946602</v>
      </c>
      <c r="H509" s="40">
        <f>G509*'Example - income calc'!$H$11*3.1</f>
        <v>7742.9360515485878</v>
      </c>
      <c r="I509" s="19">
        <v>0</v>
      </c>
      <c r="J509" s="45">
        <f t="shared" si="21"/>
        <v>0</v>
      </c>
      <c r="K509" s="35">
        <f t="shared" si="22"/>
        <v>-0.4039410324627225</v>
      </c>
      <c r="L509" s="35">
        <f t="shared" si="23"/>
        <v>-0.40455248044286352</v>
      </c>
    </row>
    <row r="510" spans="5:12" s="10" customFormat="1" x14ac:dyDescent="0.25">
      <c r="E510" s="16" t="s">
        <v>64</v>
      </c>
      <c r="F510" s="17">
        <v>2000</v>
      </c>
      <c r="G510" s="18">
        <v>0.38180604210512159</v>
      </c>
      <c r="H510" s="40">
        <f>G510*'Example - income calc'!$H$11*3.1</f>
        <v>2049.70758784586</v>
      </c>
      <c r="I510" s="19">
        <v>6.8400000000000002E-2</v>
      </c>
      <c r="J510" s="45">
        <f t="shared" si="21"/>
        <v>95.76</v>
      </c>
      <c r="K510" s="35">
        <f t="shared" si="22"/>
        <v>-0.50544965108241524</v>
      </c>
      <c r="L510" s="35">
        <f t="shared" si="23"/>
        <v>-0.50424039215014871</v>
      </c>
    </row>
    <row r="511" spans="5:12" s="10" customFormat="1" x14ac:dyDescent="0.25">
      <c r="E511" s="16" t="s">
        <v>64</v>
      </c>
      <c r="F511" s="17">
        <v>2001</v>
      </c>
      <c r="G511" s="18">
        <v>0.82133328553247176</v>
      </c>
      <c r="H511" s="40">
        <f>G511*'Example - income calc'!$H$11*3.1</f>
        <v>4409.2887012059546</v>
      </c>
      <c r="I511" s="19">
        <v>5.04E-2</v>
      </c>
      <c r="J511" s="45">
        <f t="shared" si="21"/>
        <v>70.56</v>
      </c>
      <c r="K511" s="35">
        <f t="shared" si="22"/>
        <v>-0.44930319408226538</v>
      </c>
      <c r="L511" s="35">
        <f t="shared" si="23"/>
        <v>-0.44907888597455947</v>
      </c>
    </row>
    <row r="512" spans="5:12" s="10" customFormat="1" x14ac:dyDescent="0.25">
      <c r="E512" s="16" t="s">
        <v>64</v>
      </c>
      <c r="F512" s="17">
        <v>2002</v>
      </c>
      <c r="G512" s="18">
        <v>1.615383</v>
      </c>
      <c r="H512" s="40">
        <f>G512*'Example - income calc'!$H$11*3.1</f>
        <v>8672.1068480775466</v>
      </c>
      <c r="I512" s="19">
        <v>0</v>
      </c>
      <c r="J512" s="45">
        <f t="shared" si="21"/>
        <v>0</v>
      </c>
      <c r="K512" s="35">
        <f t="shared" si="22"/>
        <v>-0.39473224016359587</v>
      </c>
      <c r="L512" s="35">
        <f t="shared" si="23"/>
        <v>-0.39527691542268134</v>
      </c>
    </row>
    <row r="513" spans="5:12" s="10" customFormat="1" x14ac:dyDescent="0.25">
      <c r="E513" s="16" t="s">
        <v>64</v>
      </c>
      <c r="F513" s="17">
        <v>2003</v>
      </c>
      <c r="G513" s="18">
        <v>0.63</v>
      </c>
      <c r="H513" s="40">
        <f>G513*'Example - income calc'!$H$11*3.1</f>
        <v>3382.1250528752958</v>
      </c>
      <c r="I513" s="19">
        <v>7.1999999999999998E-3</v>
      </c>
      <c r="J513" s="45">
        <f t="shared" si="21"/>
        <v>10.08</v>
      </c>
      <c r="K513" s="35">
        <f t="shared" si="22"/>
        <v>-0.46981293699828286</v>
      </c>
      <c r="L513" s="35">
        <f t="shared" si="23"/>
        <v>-0.47089021308194051</v>
      </c>
    </row>
    <row r="514" spans="5:12" s="10" customFormat="1" x14ac:dyDescent="0.25">
      <c r="E514" s="16" t="s">
        <v>64</v>
      </c>
      <c r="F514" s="17">
        <v>2004</v>
      </c>
      <c r="G514" s="18">
        <v>1.377</v>
      </c>
      <c r="H514" s="40">
        <f>G514*'Example - income calc'!$H$11*3.1</f>
        <v>7392.3590441417182</v>
      </c>
      <c r="I514" s="19">
        <v>0</v>
      </c>
      <c r="J514" s="45">
        <f t="shared" ref="J514:J577" si="24">I514*1400</f>
        <v>0</v>
      </c>
      <c r="K514" s="35">
        <f t="shared" ref="K514:K577" si="25">(H514+$B$3)^(1-$B$2)/(1-$B$2)</f>
        <v>-0.40770920953744061</v>
      </c>
      <c r="L514" s="35">
        <f t="shared" ref="L514:L577" si="26">(H514+J514+$B$3-$B$4)^(1-$B$2)/(1-$B$2)</f>
        <v>-0.40834980602935289</v>
      </c>
    </row>
    <row r="515" spans="5:12" s="10" customFormat="1" x14ac:dyDescent="0.25">
      <c r="E515" s="16" t="s">
        <v>64</v>
      </c>
      <c r="F515" s="17">
        <v>2005</v>
      </c>
      <c r="G515" s="18">
        <v>1.2060000000000002</v>
      </c>
      <c r="H515" s="40">
        <f>G515*'Example - income calc'!$H$11*3.1</f>
        <v>6474.3536726469965</v>
      </c>
      <c r="I515" s="19">
        <v>0</v>
      </c>
      <c r="J515" s="45">
        <f t="shared" si="24"/>
        <v>0</v>
      </c>
      <c r="K515" s="35">
        <f t="shared" si="25"/>
        <v>-0.41848466807724227</v>
      </c>
      <c r="L515" s="35">
        <f t="shared" si="26"/>
        <v>-0.41921482747356459</v>
      </c>
    </row>
    <row r="516" spans="5:12" s="10" customFormat="1" x14ac:dyDescent="0.25">
      <c r="E516" s="16" t="s">
        <v>64</v>
      </c>
      <c r="F516" s="17">
        <v>2006</v>
      </c>
      <c r="G516" s="18">
        <v>0.48403569265178698</v>
      </c>
      <c r="H516" s="40">
        <f>G516*'Example - income calc'!$H$11*3.1</f>
        <v>2598.5226073070721</v>
      </c>
      <c r="I516" s="19">
        <v>0</v>
      </c>
      <c r="J516" s="45">
        <f t="shared" si="24"/>
        <v>0</v>
      </c>
      <c r="K516" s="35">
        <f t="shared" si="25"/>
        <v>-0.48916881275291563</v>
      </c>
      <c r="L516" s="35">
        <f t="shared" si="26"/>
        <v>-0.49076823509828438</v>
      </c>
    </row>
    <row r="517" spans="5:12" s="10" customFormat="1" x14ac:dyDescent="0.25">
      <c r="E517" s="16" t="s">
        <v>64</v>
      </c>
      <c r="F517" s="17">
        <v>2007</v>
      </c>
      <c r="G517" s="18">
        <v>1.3411044829174446</v>
      </c>
      <c r="H517" s="40">
        <f>G517*'Example - income calc'!$H$11*3.1</f>
        <v>7199.65566698168</v>
      </c>
      <c r="I517" s="19">
        <v>0</v>
      </c>
      <c r="J517" s="45">
        <f t="shared" si="24"/>
        <v>0</v>
      </c>
      <c r="K517" s="35">
        <f t="shared" si="25"/>
        <v>-0.40985723634299592</v>
      </c>
      <c r="L517" s="35">
        <f t="shared" si="26"/>
        <v>-0.41051494154869972</v>
      </c>
    </row>
    <row r="518" spans="5:12" s="10" customFormat="1" x14ac:dyDescent="0.25">
      <c r="E518" s="16" t="s">
        <v>64</v>
      </c>
      <c r="F518" s="17">
        <v>2008</v>
      </c>
      <c r="G518" s="18">
        <v>1.9136328656408312</v>
      </c>
      <c r="H518" s="40">
        <f>G518*'Example - income calc'!$H$11*3.1</f>
        <v>10273.24707442762</v>
      </c>
      <c r="I518" s="19">
        <v>0</v>
      </c>
      <c r="J518" s="45">
        <f t="shared" si="24"/>
        <v>0</v>
      </c>
      <c r="K518" s="35">
        <f t="shared" si="25"/>
        <v>-0.38102556158583967</v>
      </c>
      <c r="L518" s="35">
        <f t="shared" si="26"/>
        <v>-0.3814818059393339</v>
      </c>
    </row>
    <row r="519" spans="5:12" s="10" customFormat="1" x14ac:dyDescent="0.25">
      <c r="E519" s="16" t="s">
        <v>64</v>
      </c>
      <c r="F519" s="17">
        <v>2009</v>
      </c>
      <c r="G519" s="18">
        <v>1.8234662722356116</v>
      </c>
      <c r="H519" s="40">
        <f>G519*'Example - income calc'!$H$11*3.1</f>
        <v>9789.1920038114076</v>
      </c>
      <c r="I519" s="19">
        <v>0</v>
      </c>
      <c r="J519" s="45">
        <f t="shared" si="24"/>
        <v>0</v>
      </c>
      <c r="K519" s="35">
        <f t="shared" si="25"/>
        <v>-0.38491938723458402</v>
      </c>
      <c r="L519" s="35">
        <f t="shared" si="26"/>
        <v>-0.38539948524390866</v>
      </c>
    </row>
    <row r="520" spans="5:12" s="10" customFormat="1" x14ac:dyDescent="0.25">
      <c r="E520" s="16" t="s">
        <v>64</v>
      </c>
      <c r="F520" s="17">
        <v>2010</v>
      </c>
      <c r="G520" s="31">
        <v>1.6664429756991601</v>
      </c>
      <c r="H520" s="40">
        <f>G520*'Example - income calc'!$H$11*3.1</f>
        <v>8946.219900476488</v>
      </c>
      <c r="I520" s="19">
        <v>0</v>
      </c>
      <c r="J520" s="45">
        <f t="shared" si="24"/>
        <v>0</v>
      </c>
      <c r="K520" s="35">
        <f t="shared" si="25"/>
        <v>-0.39220779674390888</v>
      </c>
      <c r="L520" s="35">
        <f t="shared" si="26"/>
        <v>-0.39273523030051088</v>
      </c>
    </row>
    <row r="521" spans="5:12" s="10" customFormat="1" x14ac:dyDescent="0.25">
      <c r="E521" s="16" t="s">
        <v>64</v>
      </c>
      <c r="F521" s="17">
        <v>2011</v>
      </c>
      <c r="G521" s="32">
        <v>1.2360299606228162</v>
      </c>
      <c r="H521" s="40">
        <f>G521*'Example - income calc'!$H$11*3.1</f>
        <v>6635.5680887728449</v>
      </c>
      <c r="I521" s="19">
        <v>0</v>
      </c>
      <c r="J521" s="45">
        <f t="shared" si="24"/>
        <v>0</v>
      </c>
      <c r="K521" s="35">
        <f t="shared" si="25"/>
        <v>-0.41648801387447126</v>
      </c>
      <c r="L521" s="35">
        <f t="shared" si="26"/>
        <v>-0.41720086116297339</v>
      </c>
    </row>
    <row r="522" spans="5:12" s="10" customFormat="1" x14ac:dyDescent="0.25">
      <c r="E522" s="16" t="s">
        <v>64</v>
      </c>
      <c r="F522" s="17">
        <v>2012</v>
      </c>
      <c r="G522" s="32">
        <v>1.7254716698083838</v>
      </c>
      <c r="H522" s="40">
        <f>G522*'Example - income calc'!$H$11*3.1</f>
        <v>9263.1126388658813</v>
      </c>
      <c r="I522" s="19">
        <v>0</v>
      </c>
      <c r="J522" s="45">
        <f t="shared" si="24"/>
        <v>0</v>
      </c>
      <c r="K522" s="35">
        <f t="shared" si="25"/>
        <v>-0.38938718771562725</v>
      </c>
      <c r="L522" s="35">
        <f t="shared" si="26"/>
        <v>-0.38989587786445939</v>
      </c>
    </row>
    <row r="523" spans="5:12" s="10" customFormat="1" x14ac:dyDescent="0.25">
      <c r="E523" s="16" t="s">
        <v>64</v>
      </c>
      <c r="F523" s="17">
        <v>2013</v>
      </c>
      <c r="G523" s="32">
        <v>0.97440687918649849</v>
      </c>
      <c r="H523" s="40">
        <f>G523*'Example - income calc'!$H$11*3.1</f>
        <v>5231.0570123661719</v>
      </c>
      <c r="I523" s="19">
        <v>0</v>
      </c>
      <c r="J523" s="45">
        <f t="shared" si="24"/>
        <v>0</v>
      </c>
      <c r="K523" s="35">
        <f t="shared" si="25"/>
        <v>-0.43570378169364249</v>
      </c>
      <c r="L523" s="35">
        <f t="shared" si="26"/>
        <v>-0.43659772275373143</v>
      </c>
    </row>
    <row r="524" spans="5:12" s="10" customFormat="1" x14ac:dyDescent="0.25">
      <c r="E524" s="16" t="s">
        <v>65</v>
      </c>
      <c r="F524" s="17">
        <v>1985</v>
      </c>
      <c r="G524" s="18">
        <v>1.3509691534148727</v>
      </c>
      <c r="H524" s="40">
        <f>G524*'Example - income calc'!$H$11*3.1</f>
        <v>7252.6136816288417</v>
      </c>
      <c r="I524" s="19">
        <v>8.0399999999999999E-2</v>
      </c>
      <c r="J524" s="45">
        <f t="shared" si="24"/>
        <v>112.56</v>
      </c>
      <c r="K524" s="35">
        <f t="shared" si="25"/>
        <v>-0.40926128016232127</v>
      </c>
      <c r="L524" s="35">
        <f t="shared" si="26"/>
        <v>-0.40865180081922925</v>
      </c>
    </row>
    <row r="525" spans="5:12" s="10" customFormat="1" x14ac:dyDescent="0.25">
      <c r="E525" s="16" t="s">
        <v>65</v>
      </c>
      <c r="F525" s="17">
        <v>1986</v>
      </c>
      <c r="G525" s="18">
        <v>3.2253016221393085</v>
      </c>
      <c r="H525" s="40">
        <f>G525*'Example - income calc'!$H$11*3.1</f>
        <v>17314.878443359819</v>
      </c>
      <c r="I525" s="19">
        <v>8.7599999999999997E-2</v>
      </c>
      <c r="J525" s="45">
        <f t="shared" si="24"/>
        <v>122.64</v>
      </c>
      <c r="K525" s="35">
        <f t="shared" si="25"/>
        <v>-0.33986480575860395</v>
      </c>
      <c r="L525" s="35">
        <f t="shared" si="26"/>
        <v>-0.3395791655926621</v>
      </c>
    </row>
    <row r="526" spans="5:12" s="10" customFormat="1" x14ac:dyDescent="0.25">
      <c r="E526" s="16" t="s">
        <v>65</v>
      </c>
      <c r="F526" s="17">
        <v>1987</v>
      </c>
      <c r="G526" s="18">
        <v>1.6868876144526819</v>
      </c>
      <c r="H526" s="40">
        <f>G526*'Example - income calc'!$H$11*3.1</f>
        <v>9055.9759717864417</v>
      </c>
      <c r="I526" s="19">
        <v>0.13319999999999999</v>
      </c>
      <c r="J526" s="45">
        <f t="shared" si="24"/>
        <v>186.48</v>
      </c>
      <c r="K526" s="35">
        <f t="shared" si="25"/>
        <v>-0.39121931614655953</v>
      </c>
      <c r="L526" s="35">
        <f t="shared" si="26"/>
        <v>-0.39007785217189206</v>
      </c>
    </row>
    <row r="527" spans="5:12" s="10" customFormat="1" x14ac:dyDescent="0.25">
      <c r="E527" s="16" t="s">
        <v>65</v>
      </c>
      <c r="F527" s="17">
        <v>1988</v>
      </c>
      <c r="G527" s="18">
        <v>1.1111739797101701</v>
      </c>
      <c r="H527" s="40">
        <f>G527*'Example - income calc'!$H$11*3.1</f>
        <v>5965.2846902871615</v>
      </c>
      <c r="I527" s="19">
        <v>0.25439999999999996</v>
      </c>
      <c r="J527" s="45">
        <f t="shared" si="24"/>
        <v>356.15999999999997</v>
      </c>
      <c r="K527" s="35">
        <f t="shared" si="25"/>
        <v>-0.42512039065418639</v>
      </c>
      <c r="L527" s="35">
        <f t="shared" si="26"/>
        <v>-0.42117080743322827</v>
      </c>
    </row>
    <row r="528" spans="5:12" s="10" customFormat="1" x14ac:dyDescent="0.25">
      <c r="E528" s="16" t="s">
        <v>65</v>
      </c>
      <c r="F528" s="17">
        <v>1989</v>
      </c>
      <c r="G528" s="18">
        <v>1.1754427878191154</v>
      </c>
      <c r="H528" s="40">
        <f>G528*'Example - income calc'!$H$11*3.1</f>
        <v>6310.3087315946204</v>
      </c>
      <c r="I528" s="19">
        <v>0</v>
      </c>
      <c r="J528" s="45">
        <f t="shared" si="24"/>
        <v>0</v>
      </c>
      <c r="K528" s="35">
        <f t="shared" si="25"/>
        <v>-0.42056648110390488</v>
      </c>
      <c r="L528" s="35">
        <f t="shared" si="26"/>
        <v>-0.42131504909146505</v>
      </c>
    </row>
    <row r="529" spans="5:12" s="10" customFormat="1" x14ac:dyDescent="0.25">
      <c r="E529" s="16" t="s">
        <v>65</v>
      </c>
      <c r="F529" s="17">
        <v>1990</v>
      </c>
      <c r="G529" s="18">
        <v>0.17160359794921431</v>
      </c>
      <c r="H529" s="40">
        <f>G529*'Example - income calc'!$H$11*3.1</f>
        <v>921.24575839298018</v>
      </c>
      <c r="I529" s="19">
        <v>0.26279999999999998</v>
      </c>
      <c r="J529" s="45">
        <f t="shared" si="24"/>
        <v>367.91999999999996</v>
      </c>
      <c r="K529" s="35">
        <f t="shared" si="25"/>
        <v>-0.55019171751760076</v>
      </c>
      <c r="L529" s="35">
        <f t="shared" si="26"/>
        <v>-0.53591011572290659</v>
      </c>
    </row>
    <row r="530" spans="5:12" s="10" customFormat="1" x14ac:dyDescent="0.25">
      <c r="E530" s="16" t="s">
        <v>65</v>
      </c>
      <c r="F530" s="17">
        <v>1991</v>
      </c>
      <c r="G530" s="18">
        <v>2.0467531890419846</v>
      </c>
      <c r="H530" s="40">
        <f>G530*'Example - income calc'!$H$11*3.1</f>
        <v>10987.897202716353</v>
      </c>
      <c r="I530" s="19">
        <v>0</v>
      </c>
      <c r="J530" s="45">
        <f t="shared" si="24"/>
        <v>0</v>
      </c>
      <c r="K530" s="35">
        <f t="shared" si="25"/>
        <v>-0.37561814588458403</v>
      </c>
      <c r="L530" s="35">
        <f t="shared" si="26"/>
        <v>-0.37604285095246598</v>
      </c>
    </row>
    <row r="531" spans="5:12" s="10" customFormat="1" x14ac:dyDescent="0.25">
      <c r="E531" s="16" t="s">
        <v>65</v>
      </c>
      <c r="F531" s="17">
        <v>1992</v>
      </c>
      <c r="G531" s="18">
        <v>1.3327075681670428</v>
      </c>
      <c r="H531" s="40">
        <f>G531*'Example - income calc'!$H$11*3.1</f>
        <v>7154.5772292924867</v>
      </c>
      <c r="I531" s="19">
        <v>0.21959999999999999</v>
      </c>
      <c r="J531" s="45">
        <f t="shared" si="24"/>
        <v>307.44</v>
      </c>
      <c r="K531" s="35">
        <f t="shared" si="25"/>
        <v>-0.41036795721003166</v>
      </c>
      <c r="L531" s="35">
        <f t="shared" si="26"/>
        <v>-0.40758105256615579</v>
      </c>
    </row>
    <row r="532" spans="5:12" s="10" customFormat="1" x14ac:dyDescent="0.25">
      <c r="E532" s="16" t="s">
        <v>65</v>
      </c>
      <c r="F532" s="17">
        <v>1993</v>
      </c>
      <c r="G532" s="18">
        <v>0.72190170100008555</v>
      </c>
      <c r="H532" s="40">
        <f>G532*'Example - income calc'!$H$11*3.1</f>
        <v>3875.4949661360006</v>
      </c>
      <c r="I532" s="19">
        <v>5.7599999999999998E-2</v>
      </c>
      <c r="J532" s="45">
        <f t="shared" si="24"/>
        <v>80.64</v>
      </c>
      <c r="K532" s="35">
        <f t="shared" si="25"/>
        <v>-0.45938972189320115</v>
      </c>
      <c r="L532" s="35">
        <f t="shared" si="26"/>
        <v>-0.45893847361609169</v>
      </c>
    </row>
    <row r="533" spans="5:12" s="10" customFormat="1" x14ac:dyDescent="0.25">
      <c r="E533" s="16" t="s">
        <v>65</v>
      </c>
      <c r="F533" s="17">
        <v>1994</v>
      </c>
      <c r="G533" s="18">
        <v>1.8184321223574542</v>
      </c>
      <c r="H533" s="40">
        <f>G533*'Example - income calc'!$H$11*3.1</f>
        <v>9762.1664094894313</v>
      </c>
      <c r="I533" s="19">
        <v>0</v>
      </c>
      <c r="J533" s="45">
        <f t="shared" si="24"/>
        <v>0</v>
      </c>
      <c r="K533" s="35">
        <f t="shared" si="25"/>
        <v>-0.38514272075145489</v>
      </c>
      <c r="L533" s="35">
        <f t="shared" si="26"/>
        <v>-0.38562421665462387</v>
      </c>
    </row>
    <row r="534" spans="5:12" s="10" customFormat="1" x14ac:dyDescent="0.25">
      <c r="E534" s="16" t="s">
        <v>65</v>
      </c>
      <c r="F534" s="17">
        <v>1995</v>
      </c>
      <c r="G534" s="18">
        <v>1.428233621194656</v>
      </c>
      <c r="H534" s="40">
        <f>G534*'Example - income calc'!$H$11*3.1</f>
        <v>7667.4043041289706</v>
      </c>
      <c r="I534" s="19">
        <v>0</v>
      </c>
      <c r="J534" s="45">
        <f t="shared" si="24"/>
        <v>0</v>
      </c>
      <c r="K534" s="35">
        <f t="shared" si="25"/>
        <v>-0.40473821721681641</v>
      </c>
      <c r="L534" s="35">
        <f t="shared" si="26"/>
        <v>-0.40535574110565736</v>
      </c>
    </row>
    <row r="535" spans="5:12" s="10" customFormat="1" x14ac:dyDescent="0.25">
      <c r="E535" s="16" t="s">
        <v>65</v>
      </c>
      <c r="F535" s="17">
        <v>1996</v>
      </c>
      <c r="G535" s="18">
        <v>1.1126998758586446</v>
      </c>
      <c r="H535" s="40">
        <f>G535*'Example - income calc'!$H$11*3.1</f>
        <v>5973.4763912265935</v>
      </c>
      <c r="I535" s="19">
        <v>0</v>
      </c>
      <c r="J535" s="45">
        <f t="shared" si="24"/>
        <v>0</v>
      </c>
      <c r="K535" s="35">
        <f t="shared" si="25"/>
        <v>-0.42500938368351004</v>
      </c>
      <c r="L535" s="35">
        <f t="shared" si="26"/>
        <v>-0.42579848666447762</v>
      </c>
    </row>
    <row r="536" spans="5:12" s="10" customFormat="1" x14ac:dyDescent="0.25">
      <c r="E536" s="16" t="s">
        <v>65</v>
      </c>
      <c r="F536" s="17">
        <v>1997</v>
      </c>
      <c r="G536" s="18">
        <v>1.306077749560461</v>
      </c>
      <c r="H536" s="40">
        <f>G536*'Example - income calc'!$H$11*3.1</f>
        <v>7011.6163139546379</v>
      </c>
      <c r="I536" s="19">
        <v>8.3999999999999995E-3</v>
      </c>
      <c r="J536" s="45">
        <f t="shared" si="24"/>
        <v>11.76</v>
      </c>
      <c r="K536" s="35">
        <f t="shared" si="25"/>
        <v>-0.41200897518525892</v>
      </c>
      <c r="L536" s="35">
        <f t="shared" si="26"/>
        <v>-0.41254683270119363</v>
      </c>
    </row>
    <row r="537" spans="5:12" s="10" customFormat="1" x14ac:dyDescent="0.25">
      <c r="E537" s="16" t="s">
        <v>65</v>
      </c>
      <c r="F537" s="17">
        <v>1998</v>
      </c>
      <c r="G537" s="18">
        <v>1.568671048080249</v>
      </c>
      <c r="H537" s="40">
        <f>G537*'Example - income calc'!$H$11*3.1</f>
        <v>8421.3359546545362</v>
      </c>
      <c r="I537" s="19">
        <v>0</v>
      </c>
      <c r="J537" s="45">
        <f t="shared" si="24"/>
        <v>0</v>
      </c>
      <c r="K537" s="35">
        <f t="shared" si="25"/>
        <v>-0.39711463406992975</v>
      </c>
      <c r="L537" s="35">
        <f t="shared" si="26"/>
        <v>-0.39767599303092543</v>
      </c>
    </row>
    <row r="538" spans="5:12" s="10" customFormat="1" x14ac:dyDescent="0.25">
      <c r="E538" s="16" t="s">
        <v>65</v>
      </c>
      <c r="F538" s="17">
        <v>1999</v>
      </c>
      <c r="G538" s="18">
        <v>1.4423031780946602</v>
      </c>
      <c r="H538" s="40">
        <f>G538*'Example - income calc'!$H$11*3.1</f>
        <v>7742.9360515485878</v>
      </c>
      <c r="I538" s="19">
        <v>8.3999999999999995E-3</v>
      </c>
      <c r="J538" s="45">
        <f t="shared" si="24"/>
        <v>11.76</v>
      </c>
      <c r="K538" s="35">
        <f t="shared" si="25"/>
        <v>-0.4039410324627225</v>
      </c>
      <c r="L538" s="35">
        <f t="shared" si="26"/>
        <v>-0.40442812983913912</v>
      </c>
    </row>
    <row r="539" spans="5:12" s="10" customFormat="1" x14ac:dyDescent="0.25">
      <c r="E539" s="16" t="s">
        <v>65</v>
      </c>
      <c r="F539" s="17">
        <v>2000</v>
      </c>
      <c r="G539" s="18">
        <v>0.38180604210512159</v>
      </c>
      <c r="H539" s="40">
        <f>G539*'Example - income calc'!$H$11*3.1</f>
        <v>2049.70758784586</v>
      </c>
      <c r="I539" s="19">
        <v>7.9200000000000007E-2</v>
      </c>
      <c r="J539" s="45">
        <f t="shared" si="24"/>
        <v>110.88000000000001</v>
      </c>
      <c r="K539" s="35">
        <f t="shared" si="25"/>
        <v>-0.50544965108241524</v>
      </c>
      <c r="L539" s="35">
        <f t="shared" si="26"/>
        <v>-0.50376021076197164</v>
      </c>
    </row>
    <row r="540" spans="5:12" s="10" customFormat="1" x14ac:dyDescent="0.25">
      <c r="E540" s="16" t="s">
        <v>65</v>
      </c>
      <c r="F540" s="17">
        <v>2001</v>
      </c>
      <c r="G540" s="18">
        <v>0.82133328553247176</v>
      </c>
      <c r="H540" s="40">
        <f>G540*'Example - income calc'!$H$11*3.1</f>
        <v>4409.2887012059546</v>
      </c>
      <c r="I540" s="19">
        <v>6.9599999999999995E-2</v>
      </c>
      <c r="J540" s="45">
        <f t="shared" si="24"/>
        <v>97.44</v>
      </c>
      <c r="K540" s="35">
        <f t="shared" si="25"/>
        <v>-0.44930319408226538</v>
      </c>
      <c r="L540" s="35">
        <f t="shared" si="26"/>
        <v>-0.44860071249152855</v>
      </c>
    </row>
    <row r="541" spans="5:12" s="10" customFormat="1" x14ac:dyDescent="0.25">
      <c r="E541" s="16" t="s">
        <v>65</v>
      </c>
      <c r="F541" s="17">
        <v>2002</v>
      </c>
      <c r="G541" s="18">
        <v>1.615383</v>
      </c>
      <c r="H541" s="40">
        <f>G541*'Example - income calc'!$H$11*3.1</f>
        <v>8672.1068480775466</v>
      </c>
      <c r="I541" s="19">
        <v>0</v>
      </c>
      <c r="J541" s="45">
        <f t="shared" si="24"/>
        <v>0</v>
      </c>
      <c r="K541" s="35">
        <f t="shared" si="25"/>
        <v>-0.39473224016359587</v>
      </c>
      <c r="L541" s="35">
        <f t="shared" si="26"/>
        <v>-0.39527691542268134</v>
      </c>
    </row>
    <row r="542" spans="5:12" s="10" customFormat="1" x14ac:dyDescent="0.25">
      <c r="E542" s="16" t="s">
        <v>65</v>
      </c>
      <c r="F542" s="17">
        <v>2003</v>
      </c>
      <c r="G542" s="18">
        <v>0.63</v>
      </c>
      <c r="H542" s="40">
        <f>G542*'Example - income calc'!$H$11*3.1</f>
        <v>3382.1250528752958</v>
      </c>
      <c r="I542" s="19">
        <v>3.8399999999999997E-2</v>
      </c>
      <c r="J542" s="45">
        <f t="shared" si="24"/>
        <v>53.76</v>
      </c>
      <c r="K542" s="35">
        <f t="shared" si="25"/>
        <v>-0.46981293699828286</v>
      </c>
      <c r="L542" s="35">
        <f t="shared" si="26"/>
        <v>-0.46990775916137445</v>
      </c>
    </row>
    <row r="543" spans="5:12" s="10" customFormat="1" x14ac:dyDescent="0.25">
      <c r="E543" s="16" t="s">
        <v>65</v>
      </c>
      <c r="F543" s="17">
        <v>2004</v>
      </c>
      <c r="G543" s="18">
        <v>1.377</v>
      </c>
      <c r="H543" s="40">
        <f>G543*'Example - income calc'!$H$11*3.1</f>
        <v>7392.3590441417182</v>
      </c>
      <c r="I543" s="19">
        <v>0</v>
      </c>
      <c r="J543" s="45">
        <f t="shared" si="24"/>
        <v>0</v>
      </c>
      <c r="K543" s="35">
        <f t="shared" si="25"/>
        <v>-0.40770920953744061</v>
      </c>
      <c r="L543" s="35">
        <f t="shared" si="26"/>
        <v>-0.40834980602935289</v>
      </c>
    </row>
    <row r="544" spans="5:12" s="10" customFormat="1" x14ac:dyDescent="0.25">
      <c r="E544" s="16" t="s">
        <v>65</v>
      </c>
      <c r="F544" s="17">
        <v>2005</v>
      </c>
      <c r="G544" s="18">
        <v>1.2060000000000002</v>
      </c>
      <c r="H544" s="40">
        <f>G544*'Example - income calc'!$H$11*3.1</f>
        <v>6474.3536726469965</v>
      </c>
      <c r="I544" s="19">
        <v>0</v>
      </c>
      <c r="J544" s="45">
        <f t="shared" si="24"/>
        <v>0</v>
      </c>
      <c r="K544" s="35">
        <f t="shared" si="25"/>
        <v>-0.41848466807724227</v>
      </c>
      <c r="L544" s="35">
        <f t="shared" si="26"/>
        <v>-0.41921482747356459</v>
      </c>
    </row>
    <row r="545" spans="5:12" s="10" customFormat="1" x14ac:dyDescent="0.25">
      <c r="E545" s="16" t="s">
        <v>65</v>
      </c>
      <c r="F545" s="17">
        <v>2006</v>
      </c>
      <c r="G545" s="18">
        <v>0.48403569265178698</v>
      </c>
      <c r="H545" s="40">
        <f>G545*'Example - income calc'!$H$11*3.1</f>
        <v>2598.5226073070721</v>
      </c>
      <c r="I545" s="19">
        <v>0</v>
      </c>
      <c r="J545" s="45">
        <f t="shared" si="24"/>
        <v>0</v>
      </c>
      <c r="K545" s="35">
        <f t="shared" si="25"/>
        <v>-0.48916881275291563</v>
      </c>
      <c r="L545" s="35">
        <f t="shared" si="26"/>
        <v>-0.49076823509828438</v>
      </c>
    </row>
    <row r="546" spans="5:12" s="10" customFormat="1" x14ac:dyDescent="0.25">
      <c r="E546" s="16" t="s">
        <v>65</v>
      </c>
      <c r="F546" s="17">
        <v>2007</v>
      </c>
      <c r="G546" s="18">
        <v>1.3411044829174446</v>
      </c>
      <c r="H546" s="40">
        <f>G546*'Example - income calc'!$H$11*3.1</f>
        <v>7199.65566698168</v>
      </c>
      <c r="I546" s="19">
        <v>0</v>
      </c>
      <c r="J546" s="45">
        <f t="shared" si="24"/>
        <v>0</v>
      </c>
      <c r="K546" s="35">
        <f t="shared" si="25"/>
        <v>-0.40985723634299592</v>
      </c>
      <c r="L546" s="35">
        <f t="shared" si="26"/>
        <v>-0.41051494154869972</v>
      </c>
    </row>
    <row r="547" spans="5:12" s="10" customFormat="1" x14ac:dyDescent="0.25">
      <c r="E547" s="16" t="s">
        <v>65</v>
      </c>
      <c r="F547" s="17">
        <v>2008</v>
      </c>
      <c r="G547" s="18">
        <v>1.9136328656408312</v>
      </c>
      <c r="H547" s="40">
        <f>G547*'Example - income calc'!$H$11*3.1</f>
        <v>10273.24707442762</v>
      </c>
      <c r="I547" s="19">
        <v>0</v>
      </c>
      <c r="J547" s="45">
        <f t="shared" si="24"/>
        <v>0</v>
      </c>
      <c r="K547" s="35">
        <f t="shared" si="25"/>
        <v>-0.38102556158583967</v>
      </c>
      <c r="L547" s="35">
        <f t="shared" si="26"/>
        <v>-0.3814818059393339</v>
      </c>
    </row>
    <row r="548" spans="5:12" s="10" customFormat="1" x14ac:dyDescent="0.25">
      <c r="E548" s="16" t="s">
        <v>65</v>
      </c>
      <c r="F548" s="17">
        <v>2009</v>
      </c>
      <c r="G548" s="18">
        <v>1.8234662722356116</v>
      </c>
      <c r="H548" s="40">
        <f>G548*'Example - income calc'!$H$11*3.1</f>
        <v>9789.1920038114076</v>
      </c>
      <c r="I548" s="19">
        <v>0</v>
      </c>
      <c r="J548" s="45">
        <f t="shared" si="24"/>
        <v>0</v>
      </c>
      <c r="K548" s="35">
        <f t="shared" si="25"/>
        <v>-0.38491938723458402</v>
      </c>
      <c r="L548" s="35">
        <f t="shared" si="26"/>
        <v>-0.38539948524390866</v>
      </c>
    </row>
    <row r="549" spans="5:12" s="10" customFormat="1" x14ac:dyDescent="0.25">
      <c r="E549" s="16" t="s">
        <v>65</v>
      </c>
      <c r="F549" s="17">
        <v>2010</v>
      </c>
      <c r="G549" s="31">
        <v>1.6664429756991601</v>
      </c>
      <c r="H549" s="40">
        <f>G549*'Example - income calc'!$H$11*3.1</f>
        <v>8946.219900476488</v>
      </c>
      <c r="I549" s="19">
        <v>0</v>
      </c>
      <c r="J549" s="45">
        <f t="shared" si="24"/>
        <v>0</v>
      </c>
      <c r="K549" s="35">
        <f t="shared" si="25"/>
        <v>-0.39220779674390888</v>
      </c>
      <c r="L549" s="35">
        <f t="shared" si="26"/>
        <v>-0.39273523030051088</v>
      </c>
    </row>
    <row r="550" spans="5:12" s="10" customFormat="1" x14ac:dyDescent="0.25">
      <c r="E550" s="16" t="s">
        <v>65</v>
      </c>
      <c r="F550" s="17">
        <v>2011</v>
      </c>
      <c r="G550" s="32">
        <v>1.2360299606228162</v>
      </c>
      <c r="H550" s="40">
        <f>G550*'Example - income calc'!$H$11*3.1</f>
        <v>6635.5680887728449</v>
      </c>
      <c r="I550" s="19">
        <v>0</v>
      </c>
      <c r="J550" s="45">
        <f t="shared" si="24"/>
        <v>0</v>
      </c>
      <c r="K550" s="35">
        <f t="shared" si="25"/>
        <v>-0.41648801387447126</v>
      </c>
      <c r="L550" s="35">
        <f t="shared" si="26"/>
        <v>-0.41720086116297339</v>
      </c>
    </row>
    <row r="551" spans="5:12" s="10" customFormat="1" x14ac:dyDescent="0.25">
      <c r="E551" s="16" t="s">
        <v>65</v>
      </c>
      <c r="F551" s="17">
        <v>2012</v>
      </c>
      <c r="G551" s="32">
        <v>1.7254716698083838</v>
      </c>
      <c r="H551" s="40">
        <f>G551*'Example - income calc'!$H$11*3.1</f>
        <v>9263.1126388658813</v>
      </c>
      <c r="I551" s="19">
        <v>0</v>
      </c>
      <c r="J551" s="45">
        <f t="shared" si="24"/>
        <v>0</v>
      </c>
      <c r="K551" s="35">
        <f t="shared" si="25"/>
        <v>-0.38938718771562725</v>
      </c>
      <c r="L551" s="35">
        <f t="shared" si="26"/>
        <v>-0.38989587786445939</v>
      </c>
    </row>
    <row r="552" spans="5:12" s="10" customFormat="1" x14ac:dyDescent="0.25">
      <c r="E552" s="16" t="s">
        <v>65</v>
      </c>
      <c r="F552" s="17">
        <v>2013</v>
      </c>
      <c r="G552" s="32">
        <v>0.97440687918649849</v>
      </c>
      <c r="H552" s="40">
        <f>G552*'Example - income calc'!$H$11*3.1</f>
        <v>5231.0570123661719</v>
      </c>
      <c r="I552" s="19">
        <v>0</v>
      </c>
      <c r="J552" s="45">
        <f t="shared" si="24"/>
        <v>0</v>
      </c>
      <c r="K552" s="35">
        <f t="shared" si="25"/>
        <v>-0.43570378169364249</v>
      </c>
      <c r="L552" s="35">
        <f t="shared" si="26"/>
        <v>-0.43659772275373143</v>
      </c>
    </row>
    <row r="553" spans="5:12" s="10" customFormat="1" x14ac:dyDescent="0.25">
      <c r="E553" s="16" t="s">
        <v>66</v>
      </c>
      <c r="F553" s="17">
        <v>1985</v>
      </c>
      <c r="G553" s="18">
        <v>1.3509691534148727</v>
      </c>
      <c r="H553" s="40">
        <f>G553*'Example - income calc'!$H$11*3.1</f>
        <v>7252.6136816288417</v>
      </c>
      <c r="I553" s="19">
        <v>6.0000000000000001E-3</v>
      </c>
      <c r="J553" s="45">
        <f t="shared" si="24"/>
        <v>8.4</v>
      </c>
      <c r="K553" s="35">
        <f t="shared" si="25"/>
        <v>-0.40926128016232127</v>
      </c>
      <c r="L553" s="35">
        <f t="shared" si="26"/>
        <v>-0.40981931836135199</v>
      </c>
    </row>
    <row r="554" spans="5:12" s="10" customFormat="1" x14ac:dyDescent="0.25">
      <c r="E554" s="16" t="s">
        <v>66</v>
      </c>
      <c r="F554" s="17">
        <v>1986</v>
      </c>
      <c r="G554" s="18">
        <v>3.2253016221393085</v>
      </c>
      <c r="H554" s="40">
        <f>G554*'Example - income calc'!$H$11*3.1</f>
        <v>17314.878443359819</v>
      </c>
      <c r="I554" s="19">
        <v>0</v>
      </c>
      <c r="J554" s="45">
        <f t="shared" si="24"/>
        <v>0</v>
      </c>
      <c r="K554" s="35">
        <f t="shared" si="25"/>
        <v>-0.33986480575860395</v>
      </c>
      <c r="L554" s="35">
        <f t="shared" si="26"/>
        <v>-0.34012212993532315</v>
      </c>
    </row>
    <row r="555" spans="5:12" s="10" customFormat="1" x14ac:dyDescent="0.25">
      <c r="E555" s="16" t="s">
        <v>66</v>
      </c>
      <c r="F555" s="17">
        <v>1987</v>
      </c>
      <c r="G555" s="18">
        <v>1.6868876144526819</v>
      </c>
      <c r="H555" s="40">
        <f>G555*'Example - income calc'!$H$11*3.1</f>
        <v>9055.9759717864417</v>
      </c>
      <c r="I555" s="19">
        <v>0.23280000000000001</v>
      </c>
      <c r="J555" s="45">
        <f t="shared" si="24"/>
        <v>325.92</v>
      </c>
      <c r="K555" s="35">
        <f t="shared" si="25"/>
        <v>-0.39121931614655953</v>
      </c>
      <c r="L555" s="35">
        <f t="shared" si="26"/>
        <v>-0.38885762822985659</v>
      </c>
    </row>
    <row r="556" spans="5:12" s="10" customFormat="1" x14ac:dyDescent="0.25">
      <c r="E556" s="16" t="s">
        <v>66</v>
      </c>
      <c r="F556" s="17">
        <v>1988</v>
      </c>
      <c r="G556" s="18">
        <v>1.1111739797101701</v>
      </c>
      <c r="H556" s="40">
        <f>G556*'Example - income calc'!$H$11*3.1</f>
        <v>5965.2846902871615</v>
      </c>
      <c r="I556" s="19">
        <v>0.252</v>
      </c>
      <c r="J556" s="45">
        <f t="shared" si="24"/>
        <v>352.8</v>
      </c>
      <c r="K556" s="35">
        <f t="shared" si="25"/>
        <v>-0.42512039065418639</v>
      </c>
      <c r="L556" s="35">
        <f t="shared" si="26"/>
        <v>-0.42121430277477179</v>
      </c>
    </row>
    <row r="557" spans="5:12" s="10" customFormat="1" x14ac:dyDescent="0.25">
      <c r="E557" s="16" t="s">
        <v>66</v>
      </c>
      <c r="F557" s="17">
        <v>1989</v>
      </c>
      <c r="G557" s="18">
        <v>1.1754427878191154</v>
      </c>
      <c r="H557" s="40">
        <f>G557*'Example - income calc'!$H$11*3.1</f>
        <v>6310.3087315946204</v>
      </c>
      <c r="I557" s="19">
        <v>0</v>
      </c>
      <c r="J557" s="45">
        <f t="shared" si="24"/>
        <v>0</v>
      </c>
      <c r="K557" s="35">
        <f t="shared" si="25"/>
        <v>-0.42056648110390488</v>
      </c>
      <c r="L557" s="35">
        <f t="shared" si="26"/>
        <v>-0.42131504909146505</v>
      </c>
    </row>
    <row r="558" spans="5:12" s="10" customFormat="1" x14ac:dyDescent="0.25">
      <c r="E558" s="16" t="s">
        <v>66</v>
      </c>
      <c r="F558" s="17">
        <v>1990</v>
      </c>
      <c r="G558" s="18">
        <v>0.17160359794921431</v>
      </c>
      <c r="H558" s="40">
        <f>G558*'Example - income calc'!$H$11*3.1</f>
        <v>921.24575839298018</v>
      </c>
      <c r="I558" s="19">
        <v>0.25919999999999999</v>
      </c>
      <c r="J558" s="45">
        <f t="shared" si="24"/>
        <v>362.88</v>
      </c>
      <c r="K558" s="35">
        <f t="shared" si="25"/>
        <v>-0.55019171751760076</v>
      </c>
      <c r="L558" s="35">
        <f t="shared" si="26"/>
        <v>-0.53612790246986486</v>
      </c>
    </row>
    <row r="559" spans="5:12" s="10" customFormat="1" x14ac:dyDescent="0.25">
      <c r="E559" s="16" t="s">
        <v>66</v>
      </c>
      <c r="F559" s="17">
        <v>1991</v>
      </c>
      <c r="G559" s="18">
        <v>2.0467531890419846</v>
      </c>
      <c r="H559" s="40">
        <f>G559*'Example - income calc'!$H$11*3.1</f>
        <v>10987.897202716353</v>
      </c>
      <c r="I559" s="19">
        <v>0</v>
      </c>
      <c r="J559" s="45">
        <f t="shared" si="24"/>
        <v>0</v>
      </c>
      <c r="K559" s="35">
        <f t="shared" si="25"/>
        <v>-0.37561814588458403</v>
      </c>
      <c r="L559" s="35">
        <f t="shared" si="26"/>
        <v>-0.37604285095246598</v>
      </c>
    </row>
    <row r="560" spans="5:12" s="10" customFormat="1" x14ac:dyDescent="0.25">
      <c r="E560" s="16" t="s">
        <v>66</v>
      </c>
      <c r="F560" s="17">
        <v>1992</v>
      </c>
      <c r="G560" s="18">
        <v>1.3327075681670428</v>
      </c>
      <c r="H560" s="40">
        <f>G560*'Example - income calc'!$H$11*3.1</f>
        <v>7154.5772292924867</v>
      </c>
      <c r="I560" s="19">
        <v>0</v>
      </c>
      <c r="J560" s="45">
        <f t="shared" si="24"/>
        <v>0</v>
      </c>
      <c r="K560" s="35">
        <f t="shared" si="25"/>
        <v>-0.41036795721003166</v>
      </c>
      <c r="L560" s="35">
        <f t="shared" si="26"/>
        <v>-0.41102978373553412</v>
      </c>
    </row>
    <row r="561" spans="5:12" s="10" customFormat="1" x14ac:dyDescent="0.25">
      <c r="E561" s="16" t="s">
        <v>66</v>
      </c>
      <c r="F561" s="17">
        <v>1993</v>
      </c>
      <c r="G561" s="18">
        <v>0.72190170100008555</v>
      </c>
      <c r="H561" s="40">
        <f>G561*'Example - income calc'!$H$11*3.1</f>
        <v>3875.4949661360006</v>
      </c>
      <c r="I561" s="19">
        <v>0</v>
      </c>
      <c r="J561" s="45">
        <f t="shared" si="24"/>
        <v>0</v>
      </c>
      <c r="K561" s="35">
        <f t="shared" si="25"/>
        <v>-0.45938972189320115</v>
      </c>
      <c r="L561" s="35">
        <f t="shared" si="26"/>
        <v>-0.46055595531672083</v>
      </c>
    </row>
    <row r="562" spans="5:12" s="10" customFormat="1" x14ac:dyDescent="0.25">
      <c r="E562" s="16" t="s">
        <v>66</v>
      </c>
      <c r="F562" s="17">
        <v>1994</v>
      </c>
      <c r="G562" s="18">
        <v>1.8184321223574542</v>
      </c>
      <c r="H562" s="40">
        <f>G562*'Example - income calc'!$H$11*3.1</f>
        <v>9762.1664094894313</v>
      </c>
      <c r="I562" s="19">
        <v>0.1128</v>
      </c>
      <c r="J562" s="45">
        <f t="shared" si="24"/>
        <v>157.91999999999999</v>
      </c>
      <c r="K562" s="35">
        <f t="shared" si="25"/>
        <v>-0.38514272075145489</v>
      </c>
      <c r="L562" s="35">
        <f t="shared" si="26"/>
        <v>-0.38432021576955444</v>
      </c>
    </row>
    <row r="563" spans="5:12" s="10" customFormat="1" x14ac:dyDescent="0.25">
      <c r="E563" s="16" t="s">
        <v>66</v>
      </c>
      <c r="F563" s="17">
        <v>1995</v>
      </c>
      <c r="G563" s="18">
        <v>1.428233621194656</v>
      </c>
      <c r="H563" s="40">
        <f>G563*'Example - income calc'!$H$11*3.1</f>
        <v>7667.4043041289706</v>
      </c>
      <c r="I563" s="19">
        <v>0</v>
      </c>
      <c r="J563" s="45">
        <f t="shared" si="24"/>
        <v>0</v>
      </c>
      <c r="K563" s="35">
        <f t="shared" si="25"/>
        <v>-0.40473821721681641</v>
      </c>
      <c r="L563" s="35">
        <f t="shared" si="26"/>
        <v>-0.40535574110565736</v>
      </c>
    </row>
    <row r="564" spans="5:12" s="10" customFormat="1" x14ac:dyDescent="0.25">
      <c r="E564" s="16" t="s">
        <v>66</v>
      </c>
      <c r="F564" s="17">
        <v>1996</v>
      </c>
      <c r="G564" s="18">
        <v>1.1126998758586446</v>
      </c>
      <c r="H564" s="40">
        <f>G564*'Example - income calc'!$H$11*3.1</f>
        <v>5973.4763912265935</v>
      </c>
      <c r="I564" s="19">
        <v>0</v>
      </c>
      <c r="J564" s="45">
        <f t="shared" si="24"/>
        <v>0</v>
      </c>
      <c r="K564" s="35">
        <f t="shared" si="25"/>
        <v>-0.42500938368351004</v>
      </c>
      <c r="L564" s="35">
        <f t="shared" si="26"/>
        <v>-0.42579848666447762</v>
      </c>
    </row>
    <row r="565" spans="5:12" s="10" customFormat="1" x14ac:dyDescent="0.25">
      <c r="E565" s="16" t="s">
        <v>66</v>
      </c>
      <c r="F565" s="17">
        <v>1997</v>
      </c>
      <c r="G565" s="18">
        <v>1.306077749560461</v>
      </c>
      <c r="H565" s="40">
        <f>G565*'Example - income calc'!$H$11*3.1</f>
        <v>7011.6163139546379</v>
      </c>
      <c r="I565" s="19">
        <v>0</v>
      </c>
      <c r="J565" s="45">
        <f t="shared" si="24"/>
        <v>0</v>
      </c>
      <c r="K565" s="35">
        <f t="shared" si="25"/>
        <v>-0.41200897518525892</v>
      </c>
      <c r="L565" s="35">
        <f t="shared" si="26"/>
        <v>-0.41268418471851265</v>
      </c>
    </row>
    <row r="566" spans="5:12" s="10" customFormat="1" x14ac:dyDescent="0.25">
      <c r="E566" s="16" t="s">
        <v>66</v>
      </c>
      <c r="F566" s="17">
        <v>1998</v>
      </c>
      <c r="G566" s="18">
        <v>1.568671048080249</v>
      </c>
      <c r="H566" s="40">
        <f>G566*'Example - income calc'!$H$11*3.1</f>
        <v>8421.3359546545362</v>
      </c>
      <c r="I566" s="19">
        <v>0</v>
      </c>
      <c r="J566" s="45">
        <f t="shared" si="24"/>
        <v>0</v>
      </c>
      <c r="K566" s="35">
        <f t="shared" si="25"/>
        <v>-0.39711463406992975</v>
      </c>
      <c r="L566" s="35">
        <f t="shared" si="26"/>
        <v>-0.39767599303092543</v>
      </c>
    </row>
    <row r="567" spans="5:12" s="10" customFormat="1" x14ac:dyDescent="0.25">
      <c r="E567" s="16" t="s">
        <v>66</v>
      </c>
      <c r="F567" s="17">
        <v>1999</v>
      </c>
      <c r="G567" s="18">
        <v>1.4423031780946602</v>
      </c>
      <c r="H567" s="40">
        <f>G567*'Example - income calc'!$H$11*3.1</f>
        <v>7742.9360515485878</v>
      </c>
      <c r="I567" s="19">
        <v>9.2399999999999996E-2</v>
      </c>
      <c r="J567" s="45">
        <f t="shared" si="24"/>
        <v>129.35999999999999</v>
      </c>
      <c r="K567" s="35">
        <f t="shared" si="25"/>
        <v>-0.4039410324627225</v>
      </c>
      <c r="L567" s="35">
        <f t="shared" si="26"/>
        <v>-0.40319503590000072</v>
      </c>
    </row>
    <row r="568" spans="5:12" s="10" customFormat="1" x14ac:dyDescent="0.25">
      <c r="E568" s="16" t="s">
        <v>66</v>
      </c>
      <c r="F568" s="17">
        <v>2000</v>
      </c>
      <c r="G568" s="18">
        <v>0.38180604210512159</v>
      </c>
      <c r="H568" s="40">
        <f>G568*'Example - income calc'!$H$11*3.1</f>
        <v>2049.70758784586</v>
      </c>
      <c r="I568" s="19">
        <v>8.5199999999999984E-2</v>
      </c>
      <c r="J568" s="45">
        <f t="shared" si="24"/>
        <v>119.27999999999997</v>
      </c>
      <c r="K568" s="35">
        <f t="shared" si="25"/>
        <v>-0.50544965108241524</v>
      </c>
      <c r="L568" s="35">
        <f t="shared" si="26"/>
        <v>-0.50349442875150585</v>
      </c>
    </row>
    <row r="569" spans="5:12" s="10" customFormat="1" x14ac:dyDescent="0.25">
      <c r="E569" s="16" t="s">
        <v>66</v>
      </c>
      <c r="F569" s="17">
        <v>2001</v>
      </c>
      <c r="G569" s="18">
        <v>0.82133328553247176</v>
      </c>
      <c r="H569" s="40">
        <f>G569*'Example - income calc'!$H$11*3.1</f>
        <v>4409.2887012059546</v>
      </c>
      <c r="I569" s="19">
        <v>0</v>
      </c>
      <c r="J569" s="45">
        <f t="shared" si="24"/>
        <v>0</v>
      </c>
      <c r="K569" s="35">
        <f t="shared" si="25"/>
        <v>-0.44930319408226538</v>
      </c>
      <c r="L569" s="35">
        <f t="shared" si="26"/>
        <v>-0.45034633244605382</v>
      </c>
    </row>
    <row r="570" spans="5:12" s="10" customFormat="1" x14ac:dyDescent="0.25">
      <c r="E570" s="16" t="s">
        <v>66</v>
      </c>
      <c r="F570" s="17">
        <v>2002</v>
      </c>
      <c r="G570" s="18">
        <v>1.615383</v>
      </c>
      <c r="H570" s="40">
        <f>G570*'Example - income calc'!$H$11*3.1</f>
        <v>8672.1068480775466</v>
      </c>
      <c r="I570" s="19">
        <v>0</v>
      </c>
      <c r="J570" s="45">
        <f t="shared" si="24"/>
        <v>0</v>
      </c>
      <c r="K570" s="35">
        <f t="shared" si="25"/>
        <v>-0.39473224016359587</v>
      </c>
      <c r="L570" s="35">
        <f t="shared" si="26"/>
        <v>-0.39527691542268134</v>
      </c>
    </row>
    <row r="571" spans="5:12" s="10" customFormat="1" x14ac:dyDescent="0.25">
      <c r="E571" s="16" t="s">
        <v>66</v>
      </c>
      <c r="F571" s="17">
        <v>2003</v>
      </c>
      <c r="G571" s="18">
        <v>0.63</v>
      </c>
      <c r="H571" s="40">
        <f>G571*'Example - income calc'!$H$11*3.1</f>
        <v>3382.1250528752958</v>
      </c>
      <c r="I571" s="19">
        <v>0</v>
      </c>
      <c r="J571" s="45">
        <f t="shared" si="24"/>
        <v>0</v>
      </c>
      <c r="K571" s="35">
        <f t="shared" si="25"/>
        <v>-0.46981293699828286</v>
      </c>
      <c r="L571" s="35">
        <f t="shared" si="26"/>
        <v>-0.47111839689393192</v>
      </c>
    </row>
    <row r="572" spans="5:12" s="10" customFormat="1" x14ac:dyDescent="0.25">
      <c r="E572" s="16" t="s">
        <v>66</v>
      </c>
      <c r="F572" s="17">
        <v>2004</v>
      </c>
      <c r="G572" s="18">
        <v>1.377</v>
      </c>
      <c r="H572" s="40">
        <f>G572*'Example - income calc'!$H$11*3.1</f>
        <v>7392.3590441417182</v>
      </c>
      <c r="I572" s="19">
        <v>0</v>
      </c>
      <c r="J572" s="45">
        <f t="shared" si="24"/>
        <v>0</v>
      </c>
      <c r="K572" s="35">
        <f t="shared" si="25"/>
        <v>-0.40770920953744061</v>
      </c>
      <c r="L572" s="35">
        <f t="shared" si="26"/>
        <v>-0.40834980602935289</v>
      </c>
    </row>
    <row r="573" spans="5:12" s="10" customFormat="1" x14ac:dyDescent="0.25">
      <c r="E573" s="16" t="s">
        <v>66</v>
      </c>
      <c r="F573" s="17">
        <v>2005</v>
      </c>
      <c r="G573" s="18">
        <v>1.2060000000000002</v>
      </c>
      <c r="H573" s="40">
        <f>G573*'Example - income calc'!$H$11*3.1</f>
        <v>6474.3536726469965</v>
      </c>
      <c r="I573" s="19">
        <v>0</v>
      </c>
      <c r="J573" s="45">
        <f t="shared" si="24"/>
        <v>0</v>
      </c>
      <c r="K573" s="35">
        <f t="shared" si="25"/>
        <v>-0.41848466807724227</v>
      </c>
      <c r="L573" s="35">
        <f t="shared" si="26"/>
        <v>-0.41921482747356459</v>
      </c>
    </row>
    <row r="574" spans="5:12" s="10" customFormat="1" x14ac:dyDescent="0.25">
      <c r="E574" s="16" t="s">
        <v>66</v>
      </c>
      <c r="F574" s="17">
        <v>2006</v>
      </c>
      <c r="G574" s="18">
        <v>0.48403569265178698</v>
      </c>
      <c r="H574" s="40">
        <f>G574*'Example - income calc'!$H$11*3.1</f>
        <v>2598.5226073070721</v>
      </c>
      <c r="I574" s="19">
        <v>0</v>
      </c>
      <c r="J574" s="45">
        <f t="shared" si="24"/>
        <v>0</v>
      </c>
      <c r="K574" s="35">
        <f t="shared" si="25"/>
        <v>-0.48916881275291563</v>
      </c>
      <c r="L574" s="35">
        <f t="shared" si="26"/>
        <v>-0.49076823509828438</v>
      </c>
    </row>
    <row r="575" spans="5:12" s="10" customFormat="1" x14ac:dyDescent="0.25">
      <c r="E575" s="16" t="s">
        <v>66</v>
      </c>
      <c r="F575" s="17">
        <v>2007</v>
      </c>
      <c r="G575" s="18">
        <v>1.3411044829174446</v>
      </c>
      <c r="H575" s="40">
        <f>G575*'Example - income calc'!$H$11*3.1</f>
        <v>7199.65566698168</v>
      </c>
      <c r="I575" s="19">
        <v>0</v>
      </c>
      <c r="J575" s="45">
        <f t="shared" si="24"/>
        <v>0</v>
      </c>
      <c r="K575" s="35">
        <f t="shared" si="25"/>
        <v>-0.40985723634299592</v>
      </c>
      <c r="L575" s="35">
        <f t="shared" si="26"/>
        <v>-0.41051494154869972</v>
      </c>
    </row>
    <row r="576" spans="5:12" s="10" customFormat="1" x14ac:dyDescent="0.25">
      <c r="E576" s="16" t="s">
        <v>66</v>
      </c>
      <c r="F576" s="17">
        <v>2008</v>
      </c>
      <c r="G576" s="18">
        <v>1.9136328656408312</v>
      </c>
      <c r="H576" s="40">
        <f>G576*'Example - income calc'!$H$11*3.1</f>
        <v>10273.24707442762</v>
      </c>
      <c r="I576" s="19">
        <v>0</v>
      </c>
      <c r="J576" s="45">
        <f t="shared" si="24"/>
        <v>0</v>
      </c>
      <c r="K576" s="35">
        <f t="shared" si="25"/>
        <v>-0.38102556158583967</v>
      </c>
      <c r="L576" s="35">
        <f t="shared" si="26"/>
        <v>-0.3814818059393339</v>
      </c>
    </row>
    <row r="577" spans="5:12" s="10" customFormat="1" x14ac:dyDescent="0.25">
      <c r="E577" s="16" t="s">
        <v>66</v>
      </c>
      <c r="F577" s="17">
        <v>2009</v>
      </c>
      <c r="G577" s="18">
        <v>1.8234662722356116</v>
      </c>
      <c r="H577" s="40">
        <f>G577*'Example - income calc'!$H$11*3.1</f>
        <v>9789.1920038114076</v>
      </c>
      <c r="I577" s="19">
        <v>0</v>
      </c>
      <c r="J577" s="45">
        <f t="shared" si="24"/>
        <v>0</v>
      </c>
      <c r="K577" s="35">
        <f t="shared" si="25"/>
        <v>-0.38491938723458402</v>
      </c>
      <c r="L577" s="35">
        <f t="shared" si="26"/>
        <v>-0.38539948524390866</v>
      </c>
    </row>
    <row r="578" spans="5:12" s="10" customFormat="1" x14ac:dyDescent="0.25">
      <c r="E578" s="16" t="s">
        <v>66</v>
      </c>
      <c r="F578" s="17">
        <v>2010</v>
      </c>
      <c r="G578" s="31">
        <v>1.6664429756991601</v>
      </c>
      <c r="H578" s="40">
        <f>G578*'Example - income calc'!$H$11*3.1</f>
        <v>8946.219900476488</v>
      </c>
      <c r="I578" s="19">
        <v>0</v>
      </c>
      <c r="J578" s="45">
        <f t="shared" ref="J578:J641" si="27">I578*1400</f>
        <v>0</v>
      </c>
      <c r="K578" s="35">
        <f t="shared" ref="K578:K641" si="28">(H578+$B$3)^(1-$B$2)/(1-$B$2)</f>
        <v>-0.39220779674390888</v>
      </c>
      <c r="L578" s="35">
        <f t="shared" ref="L578:L641" si="29">(H578+J578+$B$3-$B$4)^(1-$B$2)/(1-$B$2)</f>
        <v>-0.39273523030051088</v>
      </c>
    </row>
    <row r="579" spans="5:12" s="10" customFormat="1" x14ac:dyDescent="0.25">
      <c r="E579" s="16" t="s">
        <v>66</v>
      </c>
      <c r="F579" s="17">
        <v>2011</v>
      </c>
      <c r="G579" s="32">
        <v>1.2360299606228162</v>
      </c>
      <c r="H579" s="40">
        <f>G579*'Example - income calc'!$H$11*3.1</f>
        <v>6635.5680887728449</v>
      </c>
      <c r="I579" s="19">
        <v>6.1199999999999991E-2</v>
      </c>
      <c r="J579" s="45">
        <f t="shared" si="27"/>
        <v>85.679999999999993</v>
      </c>
      <c r="K579" s="35">
        <f t="shared" si="28"/>
        <v>-0.41648801387447126</v>
      </c>
      <c r="L579" s="35">
        <f t="shared" si="29"/>
        <v>-0.41614995149853506</v>
      </c>
    </row>
    <row r="580" spans="5:12" s="10" customFormat="1" x14ac:dyDescent="0.25">
      <c r="E580" s="16" t="s">
        <v>66</v>
      </c>
      <c r="F580" s="17">
        <v>2012</v>
      </c>
      <c r="G580" s="32">
        <v>1.7254716698083838</v>
      </c>
      <c r="H580" s="40">
        <f>G580*'Example - income calc'!$H$11*3.1</f>
        <v>9263.1126388658813</v>
      </c>
      <c r="I580" s="19">
        <v>0</v>
      </c>
      <c r="J580" s="45">
        <f t="shared" si="27"/>
        <v>0</v>
      </c>
      <c r="K580" s="35">
        <f t="shared" si="28"/>
        <v>-0.38938718771562725</v>
      </c>
      <c r="L580" s="35">
        <f t="shared" si="29"/>
        <v>-0.38989587786445939</v>
      </c>
    </row>
    <row r="581" spans="5:12" s="10" customFormat="1" x14ac:dyDescent="0.25">
      <c r="E581" s="16" t="s">
        <v>66</v>
      </c>
      <c r="F581" s="17">
        <v>2013</v>
      </c>
      <c r="G581" s="32">
        <v>0.97440687918649849</v>
      </c>
      <c r="H581" s="40">
        <f>G581*'Example - income calc'!$H$11*3.1</f>
        <v>5231.0570123661719</v>
      </c>
      <c r="I581" s="19">
        <v>0</v>
      </c>
      <c r="J581" s="45">
        <f t="shared" si="27"/>
        <v>0</v>
      </c>
      <c r="K581" s="35">
        <f t="shared" si="28"/>
        <v>-0.43570378169364249</v>
      </c>
      <c r="L581" s="35">
        <f t="shared" si="29"/>
        <v>-0.43659772275373143</v>
      </c>
    </row>
    <row r="582" spans="5:12" s="10" customFormat="1" x14ac:dyDescent="0.25">
      <c r="E582" s="16" t="s">
        <v>67</v>
      </c>
      <c r="F582" s="17">
        <v>1985</v>
      </c>
      <c r="G582" s="18">
        <v>1.3509691534148727</v>
      </c>
      <c r="H582" s="40">
        <f>G582*'Example - income calc'!$H$11*3.1</f>
        <v>7252.6136816288417</v>
      </c>
      <c r="I582" s="19">
        <v>5.3999999999999999E-2</v>
      </c>
      <c r="J582" s="45">
        <f t="shared" si="27"/>
        <v>75.599999999999994</v>
      </c>
      <c r="K582" s="35">
        <f t="shared" si="28"/>
        <v>-0.40926128016232127</v>
      </c>
      <c r="L582" s="35">
        <f t="shared" si="29"/>
        <v>-0.40906417730658384</v>
      </c>
    </row>
    <row r="583" spans="5:12" s="10" customFormat="1" x14ac:dyDescent="0.25">
      <c r="E583" s="16" t="s">
        <v>67</v>
      </c>
      <c r="F583" s="17">
        <v>1986</v>
      </c>
      <c r="G583" s="18">
        <v>3.2253016221393085</v>
      </c>
      <c r="H583" s="40">
        <f>G583*'Example - income calc'!$H$11*3.1</f>
        <v>17314.878443359819</v>
      </c>
      <c r="I583" s="19">
        <v>7.6799999999999993E-2</v>
      </c>
      <c r="J583" s="45">
        <f t="shared" si="27"/>
        <v>107.52</v>
      </c>
      <c r="K583" s="35">
        <f t="shared" si="28"/>
        <v>-0.33986480575860395</v>
      </c>
      <c r="L583" s="35">
        <f t="shared" si="29"/>
        <v>-0.33964587241746896</v>
      </c>
    </row>
    <row r="584" spans="5:12" s="10" customFormat="1" x14ac:dyDescent="0.25">
      <c r="E584" s="16" t="s">
        <v>67</v>
      </c>
      <c r="F584" s="17">
        <v>1987</v>
      </c>
      <c r="G584" s="18">
        <v>1.6868876144526819</v>
      </c>
      <c r="H584" s="40">
        <f>G584*'Example - income calc'!$H$11*3.1</f>
        <v>9055.9759717864417</v>
      </c>
      <c r="I584" s="19">
        <v>7.3200000000000001E-2</v>
      </c>
      <c r="J584" s="45">
        <f t="shared" si="27"/>
        <v>102.48</v>
      </c>
      <c r="K584" s="35">
        <f t="shared" si="28"/>
        <v>-0.39121931614655953</v>
      </c>
      <c r="L584" s="35">
        <f t="shared" si="29"/>
        <v>-0.39082224944682964</v>
      </c>
    </row>
    <row r="585" spans="5:12" s="10" customFormat="1" x14ac:dyDescent="0.25">
      <c r="E585" s="16" t="s">
        <v>67</v>
      </c>
      <c r="F585" s="17">
        <v>1988</v>
      </c>
      <c r="G585" s="18">
        <v>1.1111739797101701</v>
      </c>
      <c r="H585" s="40">
        <f>G585*'Example - income calc'!$H$11*3.1</f>
        <v>5965.2846902871615</v>
      </c>
      <c r="I585" s="19">
        <v>0.24</v>
      </c>
      <c r="J585" s="45">
        <f t="shared" si="27"/>
        <v>336</v>
      </c>
      <c r="K585" s="35">
        <f t="shared" si="28"/>
        <v>-0.42512039065418639</v>
      </c>
      <c r="L585" s="35">
        <f t="shared" si="29"/>
        <v>-0.42143211693044402</v>
      </c>
    </row>
    <row r="586" spans="5:12" s="10" customFormat="1" x14ac:dyDescent="0.25">
      <c r="E586" s="16" t="s">
        <v>67</v>
      </c>
      <c r="F586" s="17">
        <v>1989</v>
      </c>
      <c r="G586" s="18">
        <v>1.1754427878191154</v>
      </c>
      <c r="H586" s="40">
        <f>G586*'Example - income calc'!$H$11*3.1</f>
        <v>6310.3087315946204</v>
      </c>
      <c r="I586" s="19">
        <v>0</v>
      </c>
      <c r="J586" s="45">
        <f t="shared" si="27"/>
        <v>0</v>
      </c>
      <c r="K586" s="35">
        <f t="shared" si="28"/>
        <v>-0.42056648110390488</v>
      </c>
      <c r="L586" s="35">
        <f t="shared" si="29"/>
        <v>-0.42131504909146505</v>
      </c>
    </row>
    <row r="587" spans="5:12" s="10" customFormat="1" x14ac:dyDescent="0.25">
      <c r="E587" s="16" t="s">
        <v>67</v>
      </c>
      <c r="F587" s="17">
        <v>1990</v>
      </c>
      <c r="G587" s="18">
        <v>0.17160359794921431</v>
      </c>
      <c r="H587" s="40">
        <f>G587*'Example - income calc'!$H$11*3.1</f>
        <v>921.24575839298018</v>
      </c>
      <c r="I587" s="19">
        <v>0.24</v>
      </c>
      <c r="J587" s="45">
        <f t="shared" si="27"/>
        <v>336</v>
      </c>
      <c r="K587" s="35">
        <f t="shared" si="28"/>
        <v>-0.55019171751760076</v>
      </c>
      <c r="L587" s="35">
        <f t="shared" si="29"/>
        <v>-0.53729695762027807</v>
      </c>
    </row>
    <row r="588" spans="5:12" s="10" customFormat="1" x14ac:dyDescent="0.25">
      <c r="E588" s="16" t="s">
        <v>67</v>
      </c>
      <c r="F588" s="17">
        <v>1991</v>
      </c>
      <c r="G588" s="18">
        <v>2.0467531890419846</v>
      </c>
      <c r="H588" s="40">
        <f>G588*'Example - income calc'!$H$11*3.1</f>
        <v>10987.897202716353</v>
      </c>
      <c r="I588" s="19">
        <v>0</v>
      </c>
      <c r="J588" s="45">
        <f t="shared" si="27"/>
        <v>0</v>
      </c>
      <c r="K588" s="35">
        <f t="shared" si="28"/>
        <v>-0.37561814588458403</v>
      </c>
      <c r="L588" s="35">
        <f t="shared" si="29"/>
        <v>-0.37604285095246598</v>
      </c>
    </row>
    <row r="589" spans="5:12" s="10" customFormat="1" x14ac:dyDescent="0.25">
      <c r="E589" s="16" t="s">
        <v>67</v>
      </c>
      <c r="F589" s="17">
        <v>1992</v>
      </c>
      <c r="G589" s="18">
        <v>1.3327075681670428</v>
      </c>
      <c r="H589" s="40">
        <f>G589*'Example - income calc'!$H$11*3.1</f>
        <v>7154.5772292924867</v>
      </c>
      <c r="I589" s="19">
        <v>0.24</v>
      </c>
      <c r="J589" s="45">
        <f t="shared" si="27"/>
        <v>336</v>
      </c>
      <c r="K589" s="35">
        <f t="shared" si="28"/>
        <v>-0.41036795721003166</v>
      </c>
      <c r="L589" s="35">
        <f t="shared" si="29"/>
        <v>-0.40726794495449636</v>
      </c>
    </row>
    <row r="590" spans="5:12" s="10" customFormat="1" x14ac:dyDescent="0.25">
      <c r="E590" s="16" t="s">
        <v>67</v>
      </c>
      <c r="F590" s="17">
        <v>1993</v>
      </c>
      <c r="G590" s="18">
        <v>0.72190170100008555</v>
      </c>
      <c r="H590" s="40">
        <f>G590*'Example - income calc'!$H$11*3.1</f>
        <v>3875.4949661360006</v>
      </c>
      <c r="I590" s="19">
        <v>0.17879999999999999</v>
      </c>
      <c r="J590" s="45">
        <f t="shared" si="27"/>
        <v>250.32</v>
      </c>
      <c r="K590" s="35">
        <f t="shared" si="28"/>
        <v>-0.45938972189320115</v>
      </c>
      <c r="L590" s="35">
        <f t="shared" si="29"/>
        <v>-0.45562546480995075</v>
      </c>
    </row>
    <row r="591" spans="5:12" s="10" customFormat="1" x14ac:dyDescent="0.25">
      <c r="E591" s="16" t="s">
        <v>67</v>
      </c>
      <c r="F591" s="17">
        <v>1994</v>
      </c>
      <c r="G591" s="18">
        <v>1.8184321223574542</v>
      </c>
      <c r="H591" s="40">
        <f>G591*'Example - income calc'!$H$11*3.1</f>
        <v>9762.1664094894313</v>
      </c>
      <c r="I591" s="19">
        <v>0</v>
      </c>
      <c r="J591" s="45">
        <f t="shared" si="27"/>
        <v>0</v>
      </c>
      <c r="K591" s="35">
        <f t="shared" si="28"/>
        <v>-0.38514272075145489</v>
      </c>
      <c r="L591" s="35">
        <f t="shared" si="29"/>
        <v>-0.38562421665462387</v>
      </c>
    </row>
    <row r="592" spans="5:12" s="10" customFormat="1" x14ac:dyDescent="0.25">
      <c r="E592" s="16" t="s">
        <v>67</v>
      </c>
      <c r="F592" s="17">
        <v>1995</v>
      </c>
      <c r="G592" s="18">
        <v>1.428233621194656</v>
      </c>
      <c r="H592" s="40">
        <f>G592*'Example - income calc'!$H$11*3.1</f>
        <v>7667.4043041289706</v>
      </c>
      <c r="I592" s="19">
        <v>0</v>
      </c>
      <c r="J592" s="45">
        <f t="shared" si="27"/>
        <v>0</v>
      </c>
      <c r="K592" s="35">
        <f t="shared" si="28"/>
        <v>-0.40473821721681641</v>
      </c>
      <c r="L592" s="35">
        <f t="shared" si="29"/>
        <v>-0.40535574110565736</v>
      </c>
    </row>
    <row r="593" spans="5:12" s="10" customFormat="1" x14ac:dyDescent="0.25">
      <c r="E593" s="16" t="s">
        <v>67</v>
      </c>
      <c r="F593" s="17">
        <v>1996</v>
      </c>
      <c r="G593" s="18">
        <v>1.1126998758586446</v>
      </c>
      <c r="H593" s="40">
        <f>G593*'Example - income calc'!$H$11*3.1</f>
        <v>5973.4763912265935</v>
      </c>
      <c r="I593" s="19">
        <v>0</v>
      </c>
      <c r="J593" s="45">
        <f t="shared" si="27"/>
        <v>0</v>
      </c>
      <c r="K593" s="35">
        <f t="shared" si="28"/>
        <v>-0.42500938368351004</v>
      </c>
      <c r="L593" s="35">
        <f t="shared" si="29"/>
        <v>-0.42579848666447762</v>
      </c>
    </row>
    <row r="594" spans="5:12" s="10" customFormat="1" x14ac:dyDescent="0.25">
      <c r="E594" s="16" t="s">
        <v>67</v>
      </c>
      <c r="F594" s="17">
        <v>1997</v>
      </c>
      <c r="G594" s="18">
        <v>1.306077749560461</v>
      </c>
      <c r="H594" s="40">
        <f>G594*'Example - income calc'!$H$11*3.1</f>
        <v>7011.6163139546379</v>
      </c>
      <c r="I594" s="19">
        <v>0</v>
      </c>
      <c r="J594" s="45">
        <f t="shared" si="27"/>
        <v>0</v>
      </c>
      <c r="K594" s="35">
        <f t="shared" si="28"/>
        <v>-0.41200897518525892</v>
      </c>
      <c r="L594" s="35">
        <f t="shared" si="29"/>
        <v>-0.41268418471851265</v>
      </c>
    </row>
    <row r="595" spans="5:12" s="10" customFormat="1" x14ac:dyDescent="0.25">
      <c r="E595" s="16" t="s">
        <v>67</v>
      </c>
      <c r="F595" s="17">
        <v>1998</v>
      </c>
      <c r="G595" s="18">
        <v>1.568671048080249</v>
      </c>
      <c r="H595" s="40">
        <f>G595*'Example - income calc'!$H$11*3.1</f>
        <v>8421.3359546545362</v>
      </c>
      <c r="I595" s="19">
        <v>0</v>
      </c>
      <c r="J595" s="45">
        <f t="shared" si="27"/>
        <v>0</v>
      </c>
      <c r="K595" s="35">
        <f t="shared" si="28"/>
        <v>-0.39711463406992975</v>
      </c>
      <c r="L595" s="35">
        <f t="shared" si="29"/>
        <v>-0.39767599303092543</v>
      </c>
    </row>
    <row r="596" spans="5:12" s="10" customFormat="1" x14ac:dyDescent="0.25">
      <c r="E596" s="16" t="s">
        <v>67</v>
      </c>
      <c r="F596" s="17">
        <v>1999</v>
      </c>
      <c r="G596" s="18">
        <v>1.4423031780946602</v>
      </c>
      <c r="H596" s="40">
        <f>G596*'Example - income calc'!$H$11*3.1</f>
        <v>7742.9360515485878</v>
      </c>
      <c r="I596" s="19">
        <v>0</v>
      </c>
      <c r="J596" s="45">
        <f t="shared" si="27"/>
        <v>0</v>
      </c>
      <c r="K596" s="35">
        <f t="shared" si="28"/>
        <v>-0.4039410324627225</v>
      </c>
      <c r="L596" s="35">
        <f t="shared" si="29"/>
        <v>-0.40455248044286352</v>
      </c>
    </row>
    <row r="597" spans="5:12" s="10" customFormat="1" x14ac:dyDescent="0.25">
      <c r="E597" s="16" t="s">
        <v>67</v>
      </c>
      <c r="F597" s="17">
        <v>2000</v>
      </c>
      <c r="G597" s="18">
        <v>0.38180604210512159</v>
      </c>
      <c r="H597" s="40">
        <f>G597*'Example - income calc'!$H$11*3.1</f>
        <v>2049.70758784586</v>
      </c>
      <c r="I597" s="19">
        <v>3.8399999999999997E-2</v>
      </c>
      <c r="J597" s="45">
        <f t="shared" si="27"/>
        <v>53.76</v>
      </c>
      <c r="K597" s="35">
        <f t="shared" si="28"/>
        <v>-0.50544965108241524</v>
      </c>
      <c r="L597" s="35">
        <f t="shared" si="29"/>
        <v>-0.50558634493139998</v>
      </c>
    </row>
    <row r="598" spans="5:12" s="10" customFormat="1" x14ac:dyDescent="0.25">
      <c r="E598" s="16" t="s">
        <v>67</v>
      </c>
      <c r="F598" s="17">
        <v>2001</v>
      </c>
      <c r="G598" s="18">
        <v>0.82133328553247176</v>
      </c>
      <c r="H598" s="40">
        <f>G598*'Example - income calc'!$H$11*3.1</f>
        <v>4409.2887012059546</v>
      </c>
      <c r="I598" s="19">
        <v>1.7999999999999999E-2</v>
      </c>
      <c r="J598" s="45">
        <f t="shared" si="27"/>
        <v>25.2</v>
      </c>
      <c r="K598" s="35">
        <f t="shared" si="28"/>
        <v>-0.44930319408226538</v>
      </c>
      <c r="L598" s="35">
        <f t="shared" si="29"/>
        <v>-0.44989162020819146</v>
      </c>
    </row>
    <row r="599" spans="5:12" s="10" customFormat="1" x14ac:dyDescent="0.25">
      <c r="E599" s="16" t="s">
        <v>67</v>
      </c>
      <c r="F599" s="17">
        <v>2002</v>
      </c>
      <c r="G599" s="18">
        <v>1.615383</v>
      </c>
      <c r="H599" s="40">
        <f>G599*'Example - income calc'!$H$11*3.1</f>
        <v>8672.1068480775466</v>
      </c>
      <c r="I599" s="19">
        <v>0</v>
      </c>
      <c r="J599" s="45">
        <f t="shared" si="27"/>
        <v>0</v>
      </c>
      <c r="K599" s="35">
        <f t="shared" si="28"/>
        <v>-0.39473224016359587</v>
      </c>
      <c r="L599" s="35">
        <f t="shared" si="29"/>
        <v>-0.39527691542268134</v>
      </c>
    </row>
    <row r="600" spans="5:12" s="10" customFormat="1" x14ac:dyDescent="0.25">
      <c r="E600" s="16" t="s">
        <v>67</v>
      </c>
      <c r="F600" s="17">
        <v>2003</v>
      </c>
      <c r="G600" s="18">
        <v>0.63</v>
      </c>
      <c r="H600" s="40">
        <f>G600*'Example - income calc'!$H$11*3.1</f>
        <v>3382.1250528752958</v>
      </c>
      <c r="I600" s="19">
        <v>4.8000000000000001E-2</v>
      </c>
      <c r="J600" s="45">
        <f t="shared" si="27"/>
        <v>67.2</v>
      </c>
      <c r="K600" s="35">
        <f t="shared" si="28"/>
        <v>-0.46981293699828286</v>
      </c>
      <c r="L600" s="35">
        <f t="shared" si="29"/>
        <v>-0.46960751930261224</v>
      </c>
    </row>
    <row r="601" spans="5:12" s="10" customFormat="1" x14ac:dyDescent="0.25">
      <c r="E601" s="16" t="s">
        <v>67</v>
      </c>
      <c r="F601" s="17">
        <v>2004</v>
      </c>
      <c r="G601" s="18">
        <v>1.377</v>
      </c>
      <c r="H601" s="40">
        <f>G601*'Example - income calc'!$H$11*3.1</f>
        <v>7392.3590441417182</v>
      </c>
      <c r="I601" s="19">
        <v>0</v>
      </c>
      <c r="J601" s="45">
        <f t="shared" si="27"/>
        <v>0</v>
      </c>
      <c r="K601" s="35">
        <f t="shared" si="28"/>
        <v>-0.40770920953744061</v>
      </c>
      <c r="L601" s="35">
        <f t="shared" si="29"/>
        <v>-0.40834980602935289</v>
      </c>
    </row>
    <row r="602" spans="5:12" s="10" customFormat="1" x14ac:dyDescent="0.25">
      <c r="E602" s="16" t="s">
        <v>67</v>
      </c>
      <c r="F602" s="17">
        <v>2005</v>
      </c>
      <c r="G602" s="18">
        <v>1.2060000000000002</v>
      </c>
      <c r="H602" s="40">
        <f>G602*'Example - income calc'!$H$11*3.1</f>
        <v>6474.3536726469965</v>
      </c>
      <c r="I602" s="19">
        <v>0</v>
      </c>
      <c r="J602" s="45">
        <f t="shared" si="27"/>
        <v>0</v>
      </c>
      <c r="K602" s="35">
        <f t="shared" si="28"/>
        <v>-0.41848466807724227</v>
      </c>
      <c r="L602" s="35">
        <f t="shared" si="29"/>
        <v>-0.41921482747356459</v>
      </c>
    </row>
    <row r="603" spans="5:12" s="10" customFormat="1" x14ac:dyDescent="0.25">
      <c r="E603" s="16" t="s">
        <v>67</v>
      </c>
      <c r="F603" s="17">
        <v>2006</v>
      </c>
      <c r="G603" s="18">
        <v>0.48403569265178698</v>
      </c>
      <c r="H603" s="40">
        <f>G603*'Example - income calc'!$H$11*3.1</f>
        <v>2598.5226073070721</v>
      </c>
      <c r="I603" s="19">
        <v>0</v>
      </c>
      <c r="J603" s="45">
        <f t="shared" si="27"/>
        <v>0</v>
      </c>
      <c r="K603" s="35">
        <f t="shared" si="28"/>
        <v>-0.48916881275291563</v>
      </c>
      <c r="L603" s="35">
        <f t="shared" si="29"/>
        <v>-0.49076823509828438</v>
      </c>
    </row>
    <row r="604" spans="5:12" s="10" customFormat="1" x14ac:dyDescent="0.25">
      <c r="E604" s="16" t="s">
        <v>67</v>
      </c>
      <c r="F604" s="17">
        <v>2007</v>
      </c>
      <c r="G604" s="18">
        <v>1.3411044829174446</v>
      </c>
      <c r="H604" s="40">
        <f>G604*'Example - income calc'!$H$11*3.1</f>
        <v>7199.65566698168</v>
      </c>
      <c r="I604" s="19">
        <v>0</v>
      </c>
      <c r="J604" s="45">
        <f t="shared" si="27"/>
        <v>0</v>
      </c>
      <c r="K604" s="35">
        <f t="shared" si="28"/>
        <v>-0.40985723634299592</v>
      </c>
      <c r="L604" s="35">
        <f t="shared" si="29"/>
        <v>-0.41051494154869972</v>
      </c>
    </row>
    <row r="605" spans="5:12" s="10" customFormat="1" x14ac:dyDescent="0.25">
      <c r="E605" s="16" t="s">
        <v>67</v>
      </c>
      <c r="F605" s="17">
        <v>2008</v>
      </c>
      <c r="G605" s="18">
        <v>1.9136328656408312</v>
      </c>
      <c r="H605" s="40">
        <f>G605*'Example - income calc'!$H$11*3.1</f>
        <v>10273.24707442762</v>
      </c>
      <c r="I605" s="19">
        <v>0</v>
      </c>
      <c r="J605" s="45">
        <f t="shared" si="27"/>
        <v>0</v>
      </c>
      <c r="K605" s="35">
        <f t="shared" si="28"/>
        <v>-0.38102556158583967</v>
      </c>
      <c r="L605" s="35">
        <f t="shared" si="29"/>
        <v>-0.3814818059393339</v>
      </c>
    </row>
    <row r="606" spans="5:12" s="10" customFormat="1" x14ac:dyDescent="0.25">
      <c r="E606" s="16" t="s">
        <v>67</v>
      </c>
      <c r="F606" s="17">
        <v>2009</v>
      </c>
      <c r="G606" s="18">
        <v>1.8234662722356116</v>
      </c>
      <c r="H606" s="40">
        <f>G606*'Example - income calc'!$H$11*3.1</f>
        <v>9789.1920038114076</v>
      </c>
      <c r="I606" s="19">
        <v>0</v>
      </c>
      <c r="J606" s="45">
        <f t="shared" si="27"/>
        <v>0</v>
      </c>
      <c r="K606" s="35">
        <f t="shared" si="28"/>
        <v>-0.38491938723458402</v>
      </c>
      <c r="L606" s="35">
        <f t="shared" si="29"/>
        <v>-0.38539948524390866</v>
      </c>
    </row>
    <row r="607" spans="5:12" s="10" customFormat="1" x14ac:dyDescent="0.25">
      <c r="E607" s="16" t="s">
        <v>67</v>
      </c>
      <c r="F607" s="17">
        <v>2010</v>
      </c>
      <c r="G607" s="31">
        <v>1.6664429756991601</v>
      </c>
      <c r="H607" s="40">
        <f>G607*'Example - income calc'!$H$11*3.1</f>
        <v>8946.219900476488</v>
      </c>
      <c r="I607" s="19">
        <v>0</v>
      </c>
      <c r="J607" s="45">
        <f t="shared" si="27"/>
        <v>0</v>
      </c>
      <c r="K607" s="35">
        <f t="shared" si="28"/>
        <v>-0.39220779674390888</v>
      </c>
      <c r="L607" s="35">
        <f t="shared" si="29"/>
        <v>-0.39273523030051088</v>
      </c>
    </row>
    <row r="608" spans="5:12" s="10" customFormat="1" x14ac:dyDescent="0.25">
      <c r="E608" s="16" t="s">
        <v>67</v>
      </c>
      <c r="F608" s="17">
        <v>2011</v>
      </c>
      <c r="G608" s="32">
        <v>1.2360299606228162</v>
      </c>
      <c r="H608" s="40">
        <f>G608*'Example - income calc'!$H$11*3.1</f>
        <v>6635.5680887728449</v>
      </c>
      <c r="I608" s="19">
        <v>0</v>
      </c>
      <c r="J608" s="45">
        <f t="shared" si="27"/>
        <v>0</v>
      </c>
      <c r="K608" s="35">
        <f t="shared" si="28"/>
        <v>-0.41648801387447126</v>
      </c>
      <c r="L608" s="35">
        <f t="shared" si="29"/>
        <v>-0.41720086116297339</v>
      </c>
    </row>
    <row r="609" spans="5:12" s="10" customFormat="1" x14ac:dyDescent="0.25">
      <c r="E609" s="16" t="s">
        <v>67</v>
      </c>
      <c r="F609" s="17">
        <v>2012</v>
      </c>
      <c r="G609" s="32">
        <v>1.7254716698083838</v>
      </c>
      <c r="H609" s="40">
        <f>G609*'Example - income calc'!$H$11*3.1</f>
        <v>9263.1126388658813</v>
      </c>
      <c r="I609" s="19">
        <v>0</v>
      </c>
      <c r="J609" s="45">
        <f t="shared" si="27"/>
        <v>0</v>
      </c>
      <c r="K609" s="35">
        <f t="shared" si="28"/>
        <v>-0.38938718771562725</v>
      </c>
      <c r="L609" s="35">
        <f t="shared" si="29"/>
        <v>-0.38989587786445939</v>
      </c>
    </row>
    <row r="610" spans="5:12" s="10" customFormat="1" x14ac:dyDescent="0.25">
      <c r="E610" s="16" t="s">
        <v>67</v>
      </c>
      <c r="F610" s="17">
        <v>2013</v>
      </c>
      <c r="G610" s="32">
        <v>0.97440687918649849</v>
      </c>
      <c r="H610" s="40">
        <f>G610*'Example - income calc'!$H$11*3.1</f>
        <v>5231.0570123661719</v>
      </c>
      <c r="I610" s="19">
        <v>0</v>
      </c>
      <c r="J610" s="45">
        <f t="shared" si="27"/>
        <v>0</v>
      </c>
      <c r="K610" s="35">
        <f t="shared" si="28"/>
        <v>-0.43570378169364249</v>
      </c>
      <c r="L610" s="35">
        <f t="shared" si="29"/>
        <v>-0.43659772275373143</v>
      </c>
    </row>
    <row r="611" spans="5:12" s="10" customFormat="1" x14ac:dyDescent="0.25">
      <c r="E611" s="16" t="s">
        <v>68</v>
      </c>
      <c r="F611" s="17">
        <v>1985</v>
      </c>
      <c r="G611" s="18">
        <v>1.3509691534148727</v>
      </c>
      <c r="H611" s="40">
        <f>G611*'Example - income calc'!$H$11*3.1</f>
        <v>7252.6136816288417</v>
      </c>
      <c r="I611" s="19">
        <v>0.10559999999999999</v>
      </c>
      <c r="J611" s="45">
        <f t="shared" si="27"/>
        <v>147.83999999999997</v>
      </c>
      <c r="K611" s="35">
        <f t="shared" si="28"/>
        <v>-0.40926128016232127</v>
      </c>
      <c r="L611" s="35">
        <f t="shared" si="29"/>
        <v>-0.40826010020059589</v>
      </c>
    </row>
    <row r="612" spans="5:12" s="10" customFormat="1" x14ac:dyDescent="0.25">
      <c r="E612" s="16" t="s">
        <v>68</v>
      </c>
      <c r="F612" s="17">
        <v>1986</v>
      </c>
      <c r="G612" s="18">
        <v>3.2253016221393085</v>
      </c>
      <c r="H612" s="40">
        <f>G612*'Example - income calc'!$H$11*3.1</f>
        <v>17314.878443359819</v>
      </c>
      <c r="I612" s="19">
        <v>4.8000000000000001E-2</v>
      </c>
      <c r="J612" s="45">
        <f t="shared" si="27"/>
        <v>67.2</v>
      </c>
      <c r="K612" s="35">
        <f t="shared" si="28"/>
        <v>-0.33986480575860395</v>
      </c>
      <c r="L612" s="35">
        <f t="shared" si="29"/>
        <v>-0.33982407816778221</v>
      </c>
    </row>
    <row r="613" spans="5:12" s="10" customFormat="1" x14ac:dyDescent="0.25">
      <c r="E613" s="16" t="s">
        <v>68</v>
      </c>
      <c r="F613" s="17">
        <v>1987</v>
      </c>
      <c r="G613" s="18">
        <v>1.6868876144526819</v>
      </c>
      <c r="H613" s="40">
        <f>G613*'Example - income calc'!$H$11*3.1</f>
        <v>9055.9759717864417</v>
      </c>
      <c r="I613" s="19">
        <v>0.1104</v>
      </c>
      <c r="J613" s="45">
        <f t="shared" si="27"/>
        <v>154.56</v>
      </c>
      <c r="K613" s="35">
        <f t="shared" si="28"/>
        <v>-0.39121931614655953</v>
      </c>
      <c r="L613" s="35">
        <f t="shared" si="29"/>
        <v>-0.39035988780205783</v>
      </c>
    </row>
    <row r="614" spans="5:12" s="10" customFormat="1" x14ac:dyDescent="0.25">
      <c r="E614" s="16" t="s">
        <v>68</v>
      </c>
      <c r="F614" s="17">
        <v>1988</v>
      </c>
      <c r="G614" s="18">
        <v>1.1111739797101701</v>
      </c>
      <c r="H614" s="40">
        <f>G614*'Example - income calc'!$H$11*3.1</f>
        <v>5965.2846902871615</v>
      </c>
      <c r="I614" s="19">
        <v>0.24</v>
      </c>
      <c r="J614" s="45">
        <f t="shared" si="27"/>
        <v>336</v>
      </c>
      <c r="K614" s="35">
        <f t="shared" si="28"/>
        <v>-0.42512039065418639</v>
      </c>
      <c r="L614" s="35">
        <f t="shared" si="29"/>
        <v>-0.42143211693044402</v>
      </c>
    </row>
    <row r="615" spans="5:12" s="10" customFormat="1" x14ac:dyDescent="0.25">
      <c r="E615" s="16" t="s">
        <v>68</v>
      </c>
      <c r="F615" s="17">
        <v>1989</v>
      </c>
      <c r="G615" s="18">
        <v>1.1754427878191154</v>
      </c>
      <c r="H615" s="40">
        <f>G615*'Example - income calc'!$H$11*3.1</f>
        <v>6310.3087315946204</v>
      </c>
      <c r="I615" s="19">
        <v>0</v>
      </c>
      <c r="J615" s="45">
        <f t="shared" si="27"/>
        <v>0</v>
      </c>
      <c r="K615" s="35">
        <f t="shared" si="28"/>
        <v>-0.42056648110390488</v>
      </c>
      <c r="L615" s="35">
        <f t="shared" si="29"/>
        <v>-0.42131504909146505</v>
      </c>
    </row>
    <row r="616" spans="5:12" s="10" customFormat="1" x14ac:dyDescent="0.25">
      <c r="E616" s="16" t="s">
        <v>68</v>
      </c>
      <c r="F616" s="17">
        <v>1990</v>
      </c>
      <c r="G616" s="18">
        <v>0.17160359794921431</v>
      </c>
      <c r="H616" s="40">
        <f>G616*'Example - income calc'!$H$11*3.1</f>
        <v>921.24575839298018</v>
      </c>
      <c r="I616" s="19">
        <v>0.24599999999999997</v>
      </c>
      <c r="J616" s="45">
        <f t="shared" si="27"/>
        <v>344.4</v>
      </c>
      <c r="K616" s="35">
        <f t="shared" si="28"/>
        <v>-0.55019171751760076</v>
      </c>
      <c r="L616" s="35">
        <f t="shared" si="29"/>
        <v>-0.53693025851155007</v>
      </c>
    </row>
    <row r="617" spans="5:12" s="10" customFormat="1" x14ac:dyDescent="0.25">
      <c r="E617" s="16" t="s">
        <v>68</v>
      </c>
      <c r="F617" s="17">
        <v>1991</v>
      </c>
      <c r="G617" s="18">
        <v>2.0467531890419846</v>
      </c>
      <c r="H617" s="40">
        <f>G617*'Example - income calc'!$H$11*3.1</f>
        <v>10987.897202716353</v>
      </c>
      <c r="I617" s="19">
        <v>0</v>
      </c>
      <c r="J617" s="45">
        <f t="shared" si="27"/>
        <v>0</v>
      </c>
      <c r="K617" s="35">
        <f t="shared" si="28"/>
        <v>-0.37561814588458403</v>
      </c>
      <c r="L617" s="35">
        <f t="shared" si="29"/>
        <v>-0.37604285095246598</v>
      </c>
    </row>
    <row r="618" spans="5:12" s="10" customFormat="1" x14ac:dyDescent="0.25">
      <c r="E618" s="16" t="s">
        <v>68</v>
      </c>
      <c r="F618" s="17">
        <v>1992</v>
      </c>
      <c r="G618" s="18">
        <v>1.3327075681670428</v>
      </c>
      <c r="H618" s="40">
        <f>G618*'Example - income calc'!$H$11*3.1</f>
        <v>7154.5772292924867</v>
      </c>
      <c r="I618" s="19">
        <v>0.1908</v>
      </c>
      <c r="J618" s="45">
        <f t="shared" si="27"/>
        <v>267.12</v>
      </c>
      <c r="K618" s="35">
        <f t="shared" si="28"/>
        <v>-0.41036795721003166</v>
      </c>
      <c r="L618" s="35">
        <f t="shared" si="29"/>
        <v>-0.40802514413531782</v>
      </c>
    </row>
    <row r="619" spans="5:12" s="10" customFormat="1" x14ac:dyDescent="0.25">
      <c r="E619" s="16" t="s">
        <v>68</v>
      </c>
      <c r="F619" s="17">
        <v>1993</v>
      </c>
      <c r="G619" s="18">
        <v>0.72190170100008555</v>
      </c>
      <c r="H619" s="40">
        <f>G619*'Example - income calc'!$H$11*3.1</f>
        <v>3875.4949661360006</v>
      </c>
      <c r="I619" s="19">
        <v>0.17519999999999999</v>
      </c>
      <c r="J619" s="45">
        <f t="shared" si="27"/>
        <v>245.28</v>
      </c>
      <c r="K619" s="35">
        <f t="shared" si="28"/>
        <v>-0.45938972189320115</v>
      </c>
      <c r="L619" s="35">
        <f t="shared" si="29"/>
        <v>-0.45572215911693703</v>
      </c>
    </row>
    <row r="620" spans="5:12" s="10" customFormat="1" x14ac:dyDescent="0.25">
      <c r="E620" s="16" t="s">
        <v>68</v>
      </c>
      <c r="F620" s="17">
        <v>1994</v>
      </c>
      <c r="G620" s="18">
        <v>1.8184321223574542</v>
      </c>
      <c r="H620" s="40">
        <f>G620*'Example - income calc'!$H$11*3.1</f>
        <v>9762.1664094894313</v>
      </c>
      <c r="I620" s="19">
        <v>0</v>
      </c>
      <c r="J620" s="45">
        <f t="shared" si="27"/>
        <v>0</v>
      </c>
      <c r="K620" s="35">
        <f t="shared" si="28"/>
        <v>-0.38514272075145489</v>
      </c>
      <c r="L620" s="35">
        <f t="shared" si="29"/>
        <v>-0.38562421665462387</v>
      </c>
    </row>
    <row r="621" spans="5:12" s="10" customFormat="1" x14ac:dyDescent="0.25">
      <c r="E621" s="16" t="s">
        <v>68</v>
      </c>
      <c r="F621" s="17">
        <v>1995</v>
      </c>
      <c r="G621" s="18">
        <v>1.428233621194656</v>
      </c>
      <c r="H621" s="40">
        <f>G621*'Example - income calc'!$H$11*3.1</f>
        <v>7667.4043041289706</v>
      </c>
      <c r="I621" s="19">
        <v>0</v>
      </c>
      <c r="J621" s="45">
        <f t="shared" si="27"/>
        <v>0</v>
      </c>
      <c r="K621" s="35">
        <f t="shared" si="28"/>
        <v>-0.40473821721681641</v>
      </c>
      <c r="L621" s="35">
        <f t="shared" si="29"/>
        <v>-0.40535574110565736</v>
      </c>
    </row>
    <row r="622" spans="5:12" s="10" customFormat="1" x14ac:dyDescent="0.25">
      <c r="E622" s="16" t="s">
        <v>68</v>
      </c>
      <c r="F622" s="17">
        <v>1996</v>
      </c>
      <c r="G622" s="18">
        <v>1.1126998758586446</v>
      </c>
      <c r="H622" s="40">
        <f>G622*'Example - income calc'!$H$11*3.1</f>
        <v>5973.4763912265935</v>
      </c>
      <c r="I622" s="19">
        <v>0</v>
      </c>
      <c r="J622" s="45">
        <f t="shared" si="27"/>
        <v>0</v>
      </c>
      <c r="K622" s="35">
        <f t="shared" si="28"/>
        <v>-0.42500938368351004</v>
      </c>
      <c r="L622" s="35">
        <f t="shared" si="29"/>
        <v>-0.42579848666447762</v>
      </c>
    </row>
    <row r="623" spans="5:12" s="10" customFormat="1" x14ac:dyDescent="0.25">
      <c r="E623" s="16" t="s">
        <v>68</v>
      </c>
      <c r="F623" s="17">
        <v>1997</v>
      </c>
      <c r="G623" s="18">
        <v>1.306077749560461</v>
      </c>
      <c r="H623" s="40">
        <f>G623*'Example - income calc'!$H$11*3.1</f>
        <v>7011.6163139546379</v>
      </c>
      <c r="I623" s="19">
        <v>0</v>
      </c>
      <c r="J623" s="45">
        <f t="shared" si="27"/>
        <v>0</v>
      </c>
      <c r="K623" s="35">
        <f t="shared" si="28"/>
        <v>-0.41200897518525892</v>
      </c>
      <c r="L623" s="35">
        <f t="shared" si="29"/>
        <v>-0.41268418471851265</v>
      </c>
    </row>
    <row r="624" spans="5:12" s="10" customFormat="1" x14ac:dyDescent="0.25">
      <c r="E624" s="16" t="s">
        <v>68</v>
      </c>
      <c r="F624" s="17">
        <v>1998</v>
      </c>
      <c r="G624" s="18">
        <v>1.568671048080249</v>
      </c>
      <c r="H624" s="40">
        <f>G624*'Example - income calc'!$H$11*3.1</f>
        <v>8421.3359546545362</v>
      </c>
      <c r="I624" s="19">
        <v>0</v>
      </c>
      <c r="J624" s="45">
        <f t="shared" si="27"/>
        <v>0</v>
      </c>
      <c r="K624" s="35">
        <f t="shared" si="28"/>
        <v>-0.39711463406992975</v>
      </c>
      <c r="L624" s="35">
        <f t="shared" si="29"/>
        <v>-0.39767599303092543</v>
      </c>
    </row>
    <row r="625" spans="5:12" s="10" customFormat="1" x14ac:dyDescent="0.25">
      <c r="E625" s="16" t="s">
        <v>68</v>
      </c>
      <c r="F625" s="17">
        <v>1999</v>
      </c>
      <c r="G625" s="18">
        <v>1.4423031780946602</v>
      </c>
      <c r="H625" s="40">
        <f>G625*'Example - income calc'!$H$11*3.1</f>
        <v>7742.9360515485878</v>
      </c>
      <c r="I625" s="19">
        <v>0</v>
      </c>
      <c r="J625" s="45">
        <f t="shared" si="27"/>
        <v>0</v>
      </c>
      <c r="K625" s="35">
        <f t="shared" si="28"/>
        <v>-0.4039410324627225</v>
      </c>
      <c r="L625" s="35">
        <f t="shared" si="29"/>
        <v>-0.40455248044286352</v>
      </c>
    </row>
    <row r="626" spans="5:12" s="10" customFormat="1" x14ac:dyDescent="0.25">
      <c r="E626" s="16" t="s">
        <v>68</v>
      </c>
      <c r="F626" s="17">
        <v>2000</v>
      </c>
      <c r="G626" s="18">
        <v>0.38180604210512159</v>
      </c>
      <c r="H626" s="40">
        <f>G626*'Example - income calc'!$H$11*3.1</f>
        <v>2049.70758784586</v>
      </c>
      <c r="I626" s="19">
        <v>5.6399999999999999E-2</v>
      </c>
      <c r="J626" s="45">
        <f t="shared" si="27"/>
        <v>78.959999999999994</v>
      </c>
      <c r="K626" s="35">
        <f t="shared" si="28"/>
        <v>-0.50544965108241524</v>
      </c>
      <c r="L626" s="35">
        <f t="shared" si="29"/>
        <v>-0.50477662224110231</v>
      </c>
    </row>
    <row r="627" spans="5:12" s="10" customFormat="1" x14ac:dyDescent="0.25">
      <c r="E627" s="16" t="s">
        <v>68</v>
      </c>
      <c r="F627" s="17">
        <v>2001</v>
      </c>
      <c r="G627" s="18">
        <v>0.82133328553247176</v>
      </c>
      <c r="H627" s="40">
        <f>G627*'Example - income calc'!$H$11*3.1</f>
        <v>4409.2887012059546</v>
      </c>
      <c r="I627" s="19">
        <v>2.3999999999999998E-3</v>
      </c>
      <c r="J627" s="45">
        <f t="shared" si="27"/>
        <v>3.36</v>
      </c>
      <c r="K627" s="35">
        <f t="shared" si="28"/>
        <v>-0.44930319408226538</v>
      </c>
      <c r="L627" s="35">
        <f t="shared" si="29"/>
        <v>-0.45028557129832997</v>
      </c>
    </row>
    <row r="628" spans="5:12" s="10" customFormat="1" x14ac:dyDescent="0.25">
      <c r="E628" s="16" t="s">
        <v>68</v>
      </c>
      <c r="F628" s="17">
        <v>2002</v>
      </c>
      <c r="G628" s="18">
        <v>1.615383</v>
      </c>
      <c r="H628" s="40">
        <f>G628*'Example - income calc'!$H$11*3.1</f>
        <v>8672.1068480775466</v>
      </c>
      <c r="I628" s="19">
        <v>0</v>
      </c>
      <c r="J628" s="45">
        <f t="shared" si="27"/>
        <v>0</v>
      </c>
      <c r="K628" s="35">
        <f t="shared" si="28"/>
        <v>-0.39473224016359587</v>
      </c>
      <c r="L628" s="35">
        <f t="shared" si="29"/>
        <v>-0.39527691542268134</v>
      </c>
    </row>
    <row r="629" spans="5:12" s="10" customFormat="1" x14ac:dyDescent="0.25">
      <c r="E629" s="16" t="s">
        <v>68</v>
      </c>
      <c r="F629" s="17">
        <v>2003</v>
      </c>
      <c r="G629" s="18">
        <v>0.63</v>
      </c>
      <c r="H629" s="40">
        <f>G629*'Example - income calc'!$H$11*3.1</f>
        <v>3382.1250528752958</v>
      </c>
      <c r="I629" s="19">
        <v>2.8799999999999999E-2</v>
      </c>
      <c r="J629" s="45">
        <f t="shared" si="27"/>
        <v>40.32</v>
      </c>
      <c r="K629" s="35">
        <f t="shared" si="28"/>
        <v>-0.46981293699828286</v>
      </c>
      <c r="L629" s="35">
        <f t="shared" si="29"/>
        <v>-0.470208961261249</v>
      </c>
    </row>
    <row r="630" spans="5:12" s="10" customFormat="1" x14ac:dyDescent="0.25">
      <c r="E630" s="16" t="s">
        <v>68</v>
      </c>
      <c r="F630" s="17">
        <v>2004</v>
      </c>
      <c r="G630" s="18">
        <v>1.377</v>
      </c>
      <c r="H630" s="40">
        <f>G630*'Example - income calc'!$H$11*3.1</f>
        <v>7392.3590441417182</v>
      </c>
      <c r="I630" s="19">
        <v>0</v>
      </c>
      <c r="J630" s="45">
        <f t="shared" si="27"/>
        <v>0</v>
      </c>
      <c r="K630" s="35">
        <f t="shared" si="28"/>
        <v>-0.40770920953744061</v>
      </c>
      <c r="L630" s="35">
        <f t="shared" si="29"/>
        <v>-0.40834980602935289</v>
      </c>
    </row>
    <row r="631" spans="5:12" s="10" customFormat="1" x14ac:dyDescent="0.25">
      <c r="E631" s="16" t="s">
        <v>68</v>
      </c>
      <c r="F631" s="17">
        <v>2005</v>
      </c>
      <c r="G631" s="18">
        <v>1.2060000000000002</v>
      </c>
      <c r="H631" s="40">
        <f>G631*'Example - income calc'!$H$11*3.1</f>
        <v>6474.3536726469965</v>
      </c>
      <c r="I631" s="19">
        <v>0</v>
      </c>
      <c r="J631" s="45">
        <f t="shared" si="27"/>
        <v>0</v>
      </c>
      <c r="K631" s="35">
        <f t="shared" si="28"/>
        <v>-0.41848466807724227</v>
      </c>
      <c r="L631" s="35">
        <f t="shared" si="29"/>
        <v>-0.41921482747356459</v>
      </c>
    </row>
    <row r="632" spans="5:12" s="10" customFormat="1" x14ac:dyDescent="0.25">
      <c r="E632" s="16" t="s">
        <v>68</v>
      </c>
      <c r="F632" s="17">
        <v>2006</v>
      </c>
      <c r="G632" s="18">
        <v>0.48403569265178698</v>
      </c>
      <c r="H632" s="40">
        <f>G632*'Example - income calc'!$H$11*3.1</f>
        <v>2598.5226073070721</v>
      </c>
      <c r="I632" s="19">
        <v>0</v>
      </c>
      <c r="J632" s="45">
        <f t="shared" si="27"/>
        <v>0</v>
      </c>
      <c r="K632" s="35">
        <f t="shared" si="28"/>
        <v>-0.48916881275291563</v>
      </c>
      <c r="L632" s="35">
        <f t="shared" si="29"/>
        <v>-0.49076823509828438</v>
      </c>
    </row>
    <row r="633" spans="5:12" s="10" customFormat="1" x14ac:dyDescent="0.25">
      <c r="E633" s="16" t="s">
        <v>68</v>
      </c>
      <c r="F633" s="17">
        <v>2007</v>
      </c>
      <c r="G633" s="18">
        <v>1.3411044829174446</v>
      </c>
      <c r="H633" s="40">
        <f>G633*'Example - income calc'!$H$11*3.1</f>
        <v>7199.65566698168</v>
      </c>
      <c r="I633" s="19">
        <v>0</v>
      </c>
      <c r="J633" s="45">
        <f t="shared" si="27"/>
        <v>0</v>
      </c>
      <c r="K633" s="35">
        <f t="shared" si="28"/>
        <v>-0.40985723634299592</v>
      </c>
      <c r="L633" s="35">
        <f t="shared" si="29"/>
        <v>-0.41051494154869972</v>
      </c>
    </row>
    <row r="634" spans="5:12" s="10" customFormat="1" x14ac:dyDescent="0.25">
      <c r="E634" s="16" t="s">
        <v>68</v>
      </c>
      <c r="F634" s="17">
        <v>2008</v>
      </c>
      <c r="G634" s="18">
        <v>1.9136328656408312</v>
      </c>
      <c r="H634" s="40">
        <f>G634*'Example - income calc'!$H$11*3.1</f>
        <v>10273.24707442762</v>
      </c>
      <c r="I634" s="19">
        <v>0</v>
      </c>
      <c r="J634" s="45">
        <f t="shared" si="27"/>
        <v>0</v>
      </c>
      <c r="K634" s="35">
        <f t="shared" si="28"/>
        <v>-0.38102556158583967</v>
      </c>
      <c r="L634" s="35">
        <f t="shared" si="29"/>
        <v>-0.3814818059393339</v>
      </c>
    </row>
    <row r="635" spans="5:12" s="10" customFormat="1" x14ac:dyDescent="0.25">
      <c r="E635" s="16" t="s">
        <v>68</v>
      </c>
      <c r="F635" s="17">
        <v>2009</v>
      </c>
      <c r="G635" s="18">
        <v>1.8234662722356116</v>
      </c>
      <c r="H635" s="40">
        <f>G635*'Example - income calc'!$H$11*3.1</f>
        <v>9789.1920038114076</v>
      </c>
      <c r="I635" s="19">
        <v>0</v>
      </c>
      <c r="J635" s="45">
        <f t="shared" si="27"/>
        <v>0</v>
      </c>
      <c r="K635" s="35">
        <f t="shared" si="28"/>
        <v>-0.38491938723458402</v>
      </c>
      <c r="L635" s="35">
        <f t="shared" si="29"/>
        <v>-0.38539948524390866</v>
      </c>
    </row>
    <row r="636" spans="5:12" s="10" customFormat="1" x14ac:dyDescent="0.25">
      <c r="E636" s="16" t="s">
        <v>68</v>
      </c>
      <c r="F636" s="17">
        <v>2010</v>
      </c>
      <c r="G636" s="31">
        <v>1.6664429756991601</v>
      </c>
      <c r="H636" s="40">
        <f>G636*'Example - income calc'!$H$11*3.1</f>
        <v>8946.219900476488</v>
      </c>
      <c r="I636" s="19">
        <v>0</v>
      </c>
      <c r="J636" s="45">
        <f t="shared" si="27"/>
        <v>0</v>
      </c>
      <c r="K636" s="35">
        <f t="shared" si="28"/>
        <v>-0.39220779674390888</v>
      </c>
      <c r="L636" s="35">
        <f t="shared" si="29"/>
        <v>-0.39273523030051088</v>
      </c>
    </row>
    <row r="637" spans="5:12" s="10" customFormat="1" x14ac:dyDescent="0.25">
      <c r="E637" s="16" t="s">
        <v>68</v>
      </c>
      <c r="F637" s="17">
        <v>2011</v>
      </c>
      <c r="G637" s="32">
        <v>1.2360299606228162</v>
      </c>
      <c r="H637" s="40">
        <f>G637*'Example - income calc'!$H$11*3.1</f>
        <v>6635.5680887728449</v>
      </c>
      <c r="I637" s="19">
        <v>2.8799999999999999E-2</v>
      </c>
      <c r="J637" s="45">
        <f t="shared" si="27"/>
        <v>40.32</v>
      </c>
      <c r="K637" s="35">
        <f t="shared" si="28"/>
        <v>-0.41648801387447126</v>
      </c>
      <c r="L637" s="35">
        <f t="shared" si="29"/>
        <v>-0.4167046642284653</v>
      </c>
    </row>
    <row r="638" spans="5:12" s="10" customFormat="1" x14ac:dyDescent="0.25">
      <c r="E638" s="16" t="s">
        <v>68</v>
      </c>
      <c r="F638" s="17">
        <v>2012</v>
      </c>
      <c r="G638" s="32">
        <v>1.7254716698083838</v>
      </c>
      <c r="H638" s="40">
        <f>G638*'Example - income calc'!$H$11*3.1</f>
        <v>9263.1126388658813</v>
      </c>
      <c r="I638" s="19">
        <v>0</v>
      </c>
      <c r="J638" s="45">
        <f t="shared" si="27"/>
        <v>0</v>
      </c>
      <c r="K638" s="35">
        <f t="shared" si="28"/>
        <v>-0.38938718771562725</v>
      </c>
      <c r="L638" s="35">
        <f t="shared" si="29"/>
        <v>-0.38989587786445939</v>
      </c>
    </row>
    <row r="639" spans="5:12" s="10" customFormat="1" x14ac:dyDescent="0.25">
      <c r="E639" s="16" t="s">
        <v>68</v>
      </c>
      <c r="F639" s="17">
        <v>2013</v>
      </c>
      <c r="G639" s="32">
        <v>0.97440687918649849</v>
      </c>
      <c r="H639" s="40">
        <f>G639*'Example - income calc'!$H$11*3.1</f>
        <v>5231.0570123661719</v>
      </c>
      <c r="I639" s="19">
        <v>0</v>
      </c>
      <c r="J639" s="45">
        <f t="shared" si="27"/>
        <v>0</v>
      </c>
      <c r="K639" s="35">
        <f t="shared" si="28"/>
        <v>-0.43570378169364249</v>
      </c>
      <c r="L639" s="35">
        <f t="shared" si="29"/>
        <v>-0.43659772275373143</v>
      </c>
    </row>
    <row r="640" spans="5:12" s="10" customFormat="1" x14ac:dyDescent="0.25">
      <c r="E640" s="16" t="s">
        <v>69</v>
      </c>
      <c r="F640" s="17">
        <v>1985</v>
      </c>
      <c r="G640" s="18">
        <v>1.3509691534148727</v>
      </c>
      <c r="H640" s="40">
        <f>G640*'Example - income calc'!$H$11*3.1</f>
        <v>7252.6136816288417</v>
      </c>
      <c r="I640" s="19">
        <v>5.5199999999999999E-2</v>
      </c>
      <c r="J640" s="45">
        <f t="shared" si="27"/>
        <v>77.28</v>
      </c>
      <c r="K640" s="35">
        <f t="shared" si="28"/>
        <v>-0.40926128016232127</v>
      </c>
      <c r="L640" s="35">
        <f t="shared" si="29"/>
        <v>-0.40904538774282267</v>
      </c>
    </row>
    <row r="641" spans="5:12" s="10" customFormat="1" x14ac:dyDescent="0.25">
      <c r="E641" s="16" t="s">
        <v>69</v>
      </c>
      <c r="F641" s="17">
        <v>1986</v>
      </c>
      <c r="G641" s="18">
        <v>3.2253016221393085</v>
      </c>
      <c r="H641" s="40">
        <f>G641*'Example - income calc'!$H$11*3.1</f>
        <v>17314.878443359819</v>
      </c>
      <c r="I641" s="19">
        <v>0</v>
      </c>
      <c r="J641" s="45">
        <f t="shared" si="27"/>
        <v>0</v>
      </c>
      <c r="K641" s="35">
        <f t="shared" si="28"/>
        <v>-0.33986480575860395</v>
      </c>
      <c r="L641" s="35">
        <f t="shared" si="29"/>
        <v>-0.34012212993532315</v>
      </c>
    </row>
    <row r="642" spans="5:12" s="10" customFormat="1" x14ac:dyDescent="0.25">
      <c r="E642" s="16" t="s">
        <v>69</v>
      </c>
      <c r="F642" s="17">
        <v>1987</v>
      </c>
      <c r="G642" s="18">
        <v>1.6868876144526819</v>
      </c>
      <c r="H642" s="40">
        <f>G642*'Example - income calc'!$H$11*3.1</f>
        <v>9055.9759717864417</v>
      </c>
      <c r="I642" s="19">
        <v>4.7999999999999996E-3</v>
      </c>
      <c r="J642" s="45">
        <f t="shared" ref="J642:J705" si="30">I642*1400</f>
        <v>6.72</v>
      </c>
      <c r="K642" s="35">
        <f t="shared" ref="K642:K705" si="31">(H642+$B$3)^(1-$B$2)/(1-$B$2)</f>
        <v>-0.39121931614655953</v>
      </c>
      <c r="L642" s="35">
        <f t="shared" ref="L642:L705" si="32">(H642+J642+$B$3-$B$4)^(1-$B$2)/(1-$B$2)</f>
        <v>-0.39167960005292951</v>
      </c>
    </row>
    <row r="643" spans="5:12" s="10" customFormat="1" x14ac:dyDescent="0.25">
      <c r="E643" s="16" t="s">
        <v>69</v>
      </c>
      <c r="F643" s="17">
        <v>1988</v>
      </c>
      <c r="G643" s="18">
        <v>1.1111739797101701</v>
      </c>
      <c r="H643" s="40">
        <f>G643*'Example - income calc'!$H$11*3.1</f>
        <v>5965.2846902871615</v>
      </c>
      <c r="I643" s="19">
        <v>0.24</v>
      </c>
      <c r="J643" s="45">
        <f t="shared" si="30"/>
        <v>336</v>
      </c>
      <c r="K643" s="35">
        <f t="shared" si="31"/>
        <v>-0.42512039065418639</v>
      </c>
      <c r="L643" s="35">
        <f t="shared" si="32"/>
        <v>-0.42143211693044402</v>
      </c>
    </row>
    <row r="644" spans="5:12" s="10" customFormat="1" x14ac:dyDescent="0.25">
      <c r="E644" s="16" t="s">
        <v>69</v>
      </c>
      <c r="F644" s="17">
        <v>1989</v>
      </c>
      <c r="G644" s="18">
        <v>1.1754427878191154</v>
      </c>
      <c r="H644" s="40">
        <f>G644*'Example - income calc'!$H$11*3.1</f>
        <v>6310.3087315946204</v>
      </c>
      <c r="I644" s="19">
        <v>0</v>
      </c>
      <c r="J644" s="45">
        <f t="shared" si="30"/>
        <v>0</v>
      </c>
      <c r="K644" s="35">
        <f t="shared" si="31"/>
        <v>-0.42056648110390488</v>
      </c>
      <c r="L644" s="35">
        <f t="shared" si="32"/>
        <v>-0.42131504909146505</v>
      </c>
    </row>
    <row r="645" spans="5:12" s="10" customFormat="1" x14ac:dyDescent="0.25">
      <c r="E645" s="16" t="s">
        <v>69</v>
      </c>
      <c r="F645" s="17">
        <v>1990</v>
      </c>
      <c r="G645" s="18">
        <v>0.17160359794921431</v>
      </c>
      <c r="H645" s="40">
        <f>G645*'Example - income calc'!$H$11*3.1</f>
        <v>921.24575839298018</v>
      </c>
      <c r="I645" s="19">
        <v>0.24</v>
      </c>
      <c r="J645" s="45">
        <f t="shared" si="30"/>
        <v>336</v>
      </c>
      <c r="K645" s="35">
        <f t="shared" si="31"/>
        <v>-0.55019171751760076</v>
      </c>
      <c r="L645" s="35">
        <f t="shared" si="32"/>
        <v>-0.53729695762027807</v>
      </c>
    </row>
    <row r="646" spans="5:12" s="10" customFormat="1" x14ac:dyDescent="0.25">
      <c r="E646" s="16" t="s">
        <v>69</v>
      </c>
      <c r="F646" s="17">
        <v>1991</v>
      </c>
      <c r="G646" s="18">
        <v>2.0467531890419846</v>
      </c>
      <c r="H646" s="40">
        <f>G646*'Example - income calc'!$H$11*3.1</f>
        <v>10987.897202716353</v>
      </c>
      <c r="I646" s="19">
        <v>0</v>
      </c>
      <c r="J646" s="45">
        <f t="shared" si="30"/>
        <v>0</v>
      </c>
      <c r="K646" s="35">
        <f t="shared" si="31"/>
        <v>-0.37561814588458403</v>
      </c>
      <c r="L646" s="35">
        <f t="shared" si="32"/>
        <v>-0.37604285095246598</v>
      </c>
    </row>
    <row r="647" spans="5:12" s="10" customFormat="1" x14ac:dyDescent="0.25">
      <c r="E647" s="16" t="s">
        <v>69</v>
      </c>
      <c r="F647" s="17">
        <v>1992</v>
      </c>
      <c r="G647" s="18">
        <v>1.3327075681670428</v>
      </c>
      <c r="H647" s="40">
        <f>G647*'Example - income calc'!$H$11*3.1</f>
        <v>7154.5772292924867</v>
      </c>
      <c r="I647" s="19">
        <v>0.22439999999999999</v>
      </c>
      <c r="J647" s="45">
        <f t="shared" si="30"/>
        <v>314.15999999999997</v>
      </c>
      <c r="K647" s="35">
        <f t="shared" si="31"/>
        <v>-0.41036795721003166</v>
      </c>
      <c r="L647" s="35">
        <f t="shared" si="32"/>
        <v>-0.40750727188142455</v>
      </c>
    </row>
    <row r="648" spans="5:12" s="10" customFormat="1" x14ac:dyDescent="0.25">
      <c r="E648" s="16" t="s">
        <v>69</v>
      </c>
      <c r="F648" s="17">
        <v>1993</v>
      </c>
      <c r="G648" s="18">
        <v>0.72190170100008555</v>
      </c>
      <c r="H648" s="40">
        <f>G648*'Example - income calc'!$H$11*3.1</f>
        <v>3875.4949661360006</v>
      </c>
      <c r="I648" s="19">
        <v>0.16200000000000001</v>
      </c>
      <c r="J648" s="45">
        <f t="shared" si="30"/>
        <v>226.8</v>
      </c>
      <c r="K648" s="35">
        <f t="shared" si="31"/>
        <v>-0.45938972189320115</v>
      </c>
      <c r="L648" s="35">
        <f t="shared" si="32"/>
        <v>-0.4560775849842581</v>
      </c>
    </row>
    <row r="649" spans="5:12" s="10" customFormat="1" x14ac:dyDescent="0.25">
      <c r="E649" s="16" t="s">
        <v>69</v>
      </c>
      <c r="F649" s="17">
        <v>1994</v>
      </c>
      <c r="G649" s="18">
        <v>1.8184321223574542</v>
      </c>
      <c r="H649" s="40">
        <f>G649*'Example - income calc'!$H$11*3.1</f>
        <v>9762.1664094894313</v>
      </c>
      <c r="I649" s="19">
        <v>0</v>
      </c>
      <c r="J649" s="45">
        <f t="shared" si="30"/>
        <v>0</v>
      </c>
      <c r="K649" s="35">
        <f t="shared" si="31"/>
        <v>-0.38514272075145489</v>
      </c>
      <c r="L649" s="35">
        <f t="shared" si="32"/>
        <v>-0.38562421665462387</v>
      </c>
    </row>
    <row r="650" spans="5:12" s="10" customFormat="1" x14ac:dyDescent="0.25">
      <c r="E650" s="16" t="s">
        <v>69</v>
      </c>
      <c r="F650" s="17">
        <v>1995</v>
      </c>
      <c r="G650" s="18">
        <v>1.428233621194656</v>
      </c>
      <c r="H650" s="40">
        <f>G650*'Example - income calc'!$H$11*3.1</f>
        <v>7667.4043041289706</v>
      </c>
      <c r="I650" s="19">
        <v>0</v>
      </c>
      <c r="J650" s="45">
        <f t="shared" si="30"/>
        <v>0</v>
      </c>
      <c r="K650" s="35">
        <f t="shared" si="31"/>
        <v>-0.40473821721681641</v>
      </c>
      <c r="L650" s="35">
        <f t="shared" si="32"/>
        <v>-0.40535574110565736</v>
      </c>
    </row>
    <row r="651" spans="5:12" s="10" customFormat="1" x14ac:dyDescent="0.25">
      <c r="E651" s="16" t="s">
        <v>69</v>
      </c>
      <c r="F651" s="17">
        <v>1996</v>
      </c>
      <c r="G651" s="18">
        <v>1.1126998758586446</v>
      </c>
      <c r="H651" s="40">
        <f>G651*'Example - income calc'!$H$11*3.1</f>
        <v>5973.4763912265935</v>
      </c>
      <c r="I651" s="19">
        <v>0</v>
      </c>
      <c r="J651" s="45">
        <f t="shared" si="30"/>
        <v>0</v>
      </c>
      <c r="K651" s="35">
        <f t="shared" si="31"/>
        <v>-0.42500938368351004</v>
      </c>
      <c r="L651" s="35">
        <f t="shared" si="32"/>
        <v>-0.42579848666447762</v>
      </c>
    </row>
    <row r="652" spans="5:12" s="10" customFormat="1" x14ac:dyDescent="0.25">
      <c r="E652" s="16" t="s">
        <v>69</v>
      </c>
      <c r="F652" s="17">
        <v>1997</v>
      </c>
      <c r="G652" s="18">
        <v>1.306077749560461</v>
      </c>
      <c r="H652" s="40">
        <f>G652*'Example - income calc'!$H$11*3.1</f>
        <v>7011.6163139546379</v>
      </c>
      <c r="I652" s="19">
        <v>0</v>
      </c>
      <c r="J652" s="45">
        <f t="shared" si="30"/>
        <v>0</v>
      </c>
      <c r="K652" s="35">
        <f t="shared" si="31"/>
        <v>-0.41200897518525892</v>
      </c>
      <c r="L652" s="35">
        <f t="shared" si="32"/>
        <v>-0.41268418471851265</v>
      </c>
    </row>
    <row r="653" spans="5:12" s="10" customFormat="1" x14ac:dyDescent="0.25">
      <c r="E653" s="16" t="s">
        <v>69</v>
      </c>
      <c r="F653" s="17">
        <v>1998</v>
      </c>
      <c r="G653" s="18">
        <v>1.568671048080249</v>
      </c>
      <c r="H653" s="40">
        <f>G653*'Example - income calc'!$H$11*3.1</f>
        <v>8421.3359546545362</v>
      </c>
      <c r="I653" s="19">
        <v>0</v>
      </c>
      <c r="J653" s="45">
        <f t="shared" si="30"/>
        <v>0</v>
      </c>
      <c r="K653" s="35">
        <f t="shared" si="31"/>
        <v>-0.39711463406992975</v>
      </c>
      <c r="L653" s="35">
        <f t="shared" si="32"/>
        <v>-0.39767599303092543</v>
      </c>
    </row>
    <row r="654" spans="5:12" s="10" customFormat="1" x14ac:dyDescent="0.25">
      <c r="E654" s="16" t="s">
        <v>69</v>
      </c>
      <c r="F654" s="17">
        <v>1999</v>
      </c>
      <c r="G654" s="18">
        <v>1.4423031780946602</v>
      </c>
      <c r="H654" s="40">
        <f>G654*'Example - income calc'!$H$11*3.1</f>
        <v>7742.9360515485878</v>
      </c>
      <c r="I654" s="19">
        <v>0</v>
      </c>
      <c r="J654" s="45">
        <f t="shared" si="30"/>
        <v>0</v>
      </c>
      <c r="K654" s="35">
        <f t="shared" si="31"/>
        <v>-0.4039410324627225</v>
      </c>
      <c r="L654" s="35">
        <f t="shared" si="32"/>
        <v>-0.40455248044286352</v>
      </c>
    </row>
    <row r="655" spans="5:12" s="10" customFormat="1" x14ac:dyDescent="0.25">
      <c r="E655" s="16" t="s">
        <v>69</v>
      </c>
      <c r="F655" s="17">
        <v>2000</v>
      </c>
      <c r="G655" s="18">
        <v>0.38180604210512159</v>
      </c>
      <c r="H655" s="40">
        <f>G655*'Example - income calc'!$H$11*3.1</f>
        <v>2049.70758784586</v>
      </c>
      <c r="I655" s="19">
        <v>3.9600000000000003E-2</v>
      </c>
      <c r="J655" s="45">
        <f t="shared" si="30"/>
        <v>55.440000000000005</v>
      </c>
      <c r="K655" s="35">
        <f t="shared" si="31"/>
        <v>-0.50544965108241524</v>
      </c>
      <c r="L655" s="35">
        <f t="shared" si="32"/>
        <v>-0.50553216110934851</v>
      </c>
    </row>
    <row r="656" spans="5:12" s="10" customFormat="1" x14ac:dyDescent="0.25">
      <c r="E656" s="16" t="s">
        <v>69</v>
      </c>
      <c r="F656" s="17">
        <v>2001</v>
      </c>
      <c r="G656" s="18">
        <v>0.82133328553247176</v>
      </c>
      <c r="H656" s="40">
        <f>G656*'Example - income calc'!$H$11*3.1</f>
        <v>4409.2887012059546</v>
      </c>
      <c r="I656" s="19">
        <v>0</v>
      </c>
      <c r="J656" s="45">
        <f t="shared" si="30"/>
        <v>0</v>
      </c>
      <c r="K656" s="35">
        <f t="shared" si="31"/>
        <v>-0.44930319408226538</v>
      </c>
      <c r="L656" s="35">
        <f t="shared" si="32"/>
        <v>-0.45034633244605382</v>
      </c>
    </row>
    <row r="657" spans="5:12" s="10" customFormat="1" x14ac:dyDescent="0.25">
      <c r="E657" s="16" t="s">
        <v>69</v>
      </c>
      <c r="F657" s="17">
        <v>2002</v>
      </c>
      <c r="G657" s="18">
        <v>1.615383</v>
      </c>
      <c r="H657" s="40">
        <f>G657*'Example - income calc'!$H$11*3.1</f>
        <v>8672.1068480775466</v>
      </c>
      <c r="I657" s="19">
        <v>0</v>
      </c>
      <c r="J657" s="45">
        <f t="shared" si="30"/>
        <v>0</v>
      </c>
      <c r="K657" s="35">
        <f t="shared" si="31"/>
        <v>-0.39473224016359587</v>
      </c>
      <c r="L657" s="35">
        <f t="shared" si="32"/>
        <v>-0.39527691542268134</v>
      </c>
    </row>
    <row r="658" spans="5:12" s="10" customFormat="1" x14ac:dyDescent="0.25">
      <c r="E658" s="16" t="s">
        <v>69</v>
      </c>
      <c r="F658" s="17">
        <v>2003</v>
      </c>
      <c r="G658" s="18">
        <v>0.63</v>
      </c>
      <c r="H658" s="40">
        <f>G658*'Example - income calc'!$H$11*3.1</f>
        <v>3382.1250528752958</v>
      </c>
      <c r="I658" s="19">
        <v>8.2799999999999999E-2</v>
      </c>
      <c r="J658" s="45">
        <f t="shared" si="30"/>
        <v>115.92</v>
      </c>
      <c r="K658" s="35">
        <f t="shared" si="31"/>
        <v>-0.46981293699828286</v>
      </c>
      <c r="L658" s="35">
        <f t="shared" si="32"/>
        <v>-0.46852712982112815</v>
      </c>
    </row>
    <row r="659" spans="5:12" s="10" customFormat="1" x14ac:dyDescent="0.25">
      <c r="E659" s="16" t="s">
        <v>69</v>
      </c>
      <c r="F659" s="17">
        <v>2004</v>
      </c>
      <c r="G659" s="18">
        <v>1.377</v>
      </c>
      <c r="H659" s="40">
        <f>G659*'Example - income calc'!$H$11*3.1</f>
        <v>7392.3590441417182</v>
      </c>
      <c r="I659" s="19">
        <v>0</v>
      </c>
      <c r="J659" s="45">
        <f t="shared" si="30"/>
        <v>0</v>
      </c>
      <c r="K659" s="35">
        <f t="shared" si="31"/>
        <v>-0.40770920953744061</v>
      </c>
      <c r="L659" s="35">
        <f t="shared" si="32"/>
        <v>-0.40834980602935289</v>
      </c>
    </row>
    <row r="660" spans="5:12" s="10" customFormat="1" x14ac:dyDescent="0.25">
      <c r="E660" s="16" t="s">
        <v>69</v>
      </c>
      <c r="F660" s="17">
        <v>2005</v>
      </c>
      <c r="G660" s="18">
        <v>1.2060000000000002</v>
      </c>
      <c r="H660" s="40">
        <f>G660*'Example - income calc'!$H$11*3.1</f>
        <v>6474.3536726469965</v>
      </c>
      <c r="I660" s="19">
        <v>0</v>
      </c>
      <c r="J660" s="45">
        <f t="shared" si="30"/>
        <v>0</v>
      </c>
      <c r="K660" s="35">
        <f t="shared" si="31"/>
        <v>-0.41848466807724227</v>
      </c>
      <c r="L660" s="35">
        <f t="shared" si="32"/>
        <v>-0.41921482747356459</v>
      </c>
    </row>
    <row r="661" spans="5:12" s="10" customFormat="1" x14ac:dyDescent="0.25">
      <c r="E661" s="16" t="s">
        <v>69</v>
      </c>
      <c r="F661" s="17">
        <v>2006</v>
      </c>
      <c r="G661" s="18">
        <v>0.48403569265178698</v>
      </c>
      <c r="H661" s="40">
        <f>G661*'Example - income calc'!$H$11*3.1</f>
        <v>2598.5226073070721</v>
      </c>
      <c r="I661" s="19">
        <v>0</v>
      </c>
      <c r="J661" s="45">
        <f t="shared" si="30"/>
        <v>0</v>
      </c>
      <c r="K661" s="35">
        <f t="shared" si="31"/>
        <v>-0.48916881275291563</v>
      </c>
      <c r="L661" s="35">
        <f t="shared" si="32"/>
        <v>-0.49076823509828438</v>
      </c>
    </row>
    <row r="662" spans="5:12" s="10" customFormat="1" x14ac:dyDescent="0.25">
      <c r="E662" s="16" t="s">
        <v>69</v>
      </c>
      <c r="F662" s="17">
        <v>2007</v>
      </c>
      <c r="G662" s="18">
        <v>1.3411044829174446</v>
      </c>
      <c r="H662" s="40">
        <f>G662*'Example - income calc'!$H$11*3.1</f>
        <v>7199.65566698168</v>
      </c>
      <c r="I662" s="19">
        <v>0</v>
      </c>
      <c r="J662" s="45">
        <f t="shared" si="30"/>
        <v>0</v>
      </c>
      <c r="K662" s="35">
        <f t="shared" si="31"/>
        <v>-0.40985723634299592</v>
      </c>
      <c r="L662" s="35">
        <f t="shared" si="32"/>
        <v>-0.41051494154869972</v>
      </c>
    </row>
    <row r="663" spans="5:12" s="10" customFormat="1" x14ac:dyDescent="0.25">
      <c r="E663" s="16" t="s">
        <v>69</v>
      </c>
      <c r="F663" s="17">
        <v>2008</v>
      </c>
      <c r="G663" s="18">
        <v>1.9136328656408312</v>
      </c>
      <c r="H663" s="40">
        <f>G663*'Example - income calc'!$H$11*3.1</f>
        <v>10273.24707442762</v>
      </c>
      <c r="I663" s="19">
        <v>0</v>
      </c>
      <c r="J663" s="45">
        <f t="shared" si="30"/>
        <v>0</v>
      </c>
      <c r="K663" s="35">
        <f t="shared" si="31"/>
        <v>-0.38102556158583967</v>
      </c>
      <c r="L663" s="35">
        <f t="shared" si="32"/>
        <v>-0.3814818059393339</v>
      </c>
    </row>
    <row r="664" spans="5:12" s="10" customFormat="1" x14ac:dyDescent="0.25">
      <c r="E664" s="16" t="s">
        <v>69</v>
      </c>
      <c r="F664" s="17">
        <v>2009</v>
      </c>
      <c r="G664" s="18">
        <v>1.8234662722356116</v>
      </c>
      <c r="H664" s="40">
        <f>G664*'Example - income calc'!$H$11*3.1</f>
        <v>9789.1920038114076</v>
      </c>
      <c r="I664" s="19">
        <v>0</v>
      </c>
      <c r="J664" s="45">
        <f t="shared" si="30"/>
        <v>0</v>
      </c>
      <c r="K664" s="35">
        <f t="shared" si="31"/>
        <v>-0.38491938723458402</v>
      </c>
      <c r="L664" s="35">
        <f t="shared" si="32"/>
        <v>-0.38539948524390866</v>
      </c>
    </row>
    <row r="665" spans="5:12" s="10" customFormat="1" x14ac:dyDescent="0.25">
      <c r="E665" s="16" t="s">
        <v>69</v>
      </c>
      <c r="F665" s="17">
        <v>2010</v>
      </c>
      <c r="G665" s="31">
        <v>1.6664429756991601</v>
      </c>
      <c r="H665" s="40">
        <f>G665*'Example - income calc'!$H$11*3.1</f>
        <v>8946.219900476488</v>
      </c>
      <c r="I665" s="19">
        <v>0</v>
      </c>
      <c r="J665" s="45">
        <f t="shared" si="30"/>
        <v>0</v>
      </c>
      <c r="K665" s="35">
        <f t="shared" si="31"/>
        <v>-0.39220779674390888</v>
      </c>
      <c r="L665" s="35">
        <f t="shared" si="32"/>
        <v>-0.39273523030051088</v>
      </c>
    </row>
    <row r="666" spans="5:12" s="10" customFormat="1" x14ac:dyDescent="0.25">
      <c r="E666" s="16" t="s">
        <v>69</v>
      </c>
      <c r="F666" s="17">
        <v>2011</v>
      </c>
      <c r="G666" s="32">
        <v>1.2360299606228162</v>
      </c>
      <c r="H666" s="40">
        <f>G666*'Example - income calc'!$H$11*3.1</f>
        <v>6635.5680887728449</v>
      </c>
      <c r="I666" s="19">
        <v>4.9200000000000001E-2</v>
      </c>
      <c r="J666" s="45">
        <f t="shared" si="30"/>
        <v>68.88</v>
      </c>
      <c r="K666" s="35">
        <f t="shared" si="31"/>
        <v>-0.41648801387447126</v>
      </c>
      <c r="L666" s="35">
        <f t="shared" si="32"/>
        <v>-0.41635497009841665</v>
      </c>
    </row>
    <row r="667" spans="5:12" s="10" customFormat="1" x14ac:dyDescent="0.25">
      <c r="E667" s="16" t="s">
        <v>69</v>
      </c>
      <c r="F667" s="17">
        <v>2012</v>
      </c>
      <c r="G667" s="32">
        <v>1.7254716698083838</v>
      </c>
      <c r="H667" s="40">
        <f>G667*'Example - income calc'!$H$11*3.1</f>
        <v>9263.1126388658813</v>
      </c>
      <c r="I667" s="19">
        <v>0</v>
      </c>
      <c r="J667" s="45">
        <f t="shared" si="30"/>
        <v>0</v>
      </c>
      <c r="K667" s="35">
        <f t="shared" si="31"/>
        <v>-0.38938718771562725</v>
      </c>
      <c r="L667" s="35">
        <f t="shared" si="32"/>
        <v>-0.38989587786445939</v>
      </c>
    </row>
    <row r="668" spans="5:12" s="10" customFormat="1" x14ac:dyDescent="0.25">
      <c r="E668" s="16" t="s">
        <v>69</v>
      </c>
      <c r="F668" s="17">
        <v>2013</v>
      </c>
      <c r="G668" s="32">
        <v>0.97440687918649849</v>
      </c>
      <c r="H668" s="40">
        <f>G668*'Example - income calc'!$H$11*3.1</f>
        <v>5231.0570123661719</v>
      </c>
      <c r="I668" s="19">
        <v>0</v>
      </c>
      <c r="J668" s="45">
        <f t="shared" si="30"/>
        <v>0</v>
      </c>
      <c r="K668" s="35">
        <f t="shared" si="31"/>
        <v>-0.43570378169364249</v>
      </c>
      <c r="L668" s="35">
        <f t="shared" si="32"/>
        <v>-0.43659772275373143</v>
      </c>
    </row>
    <row r="669" spans="5:12" s="10" customFormat="1" x14ac:dyDescent="0.25">
      <c r="E669" s="16" t="s">
        <v>70</v>
      </c>
      <c r="F669" s="17">
        <v>1985</v>
      </c>
      <c r="G669" s="18">
        <v>1.3509691534148727</v>
      </c>
      <c r="H669" s="40">
        <f>G669*'Example - income calc'!$H$11*3.1</f>
        <v>7252.6136816288417</v>
      </c>
      <c r="I669" s="19">
        <v>7.0799999999999988E-2</v>
      </c>
      <c r="J669" s="45">
        <f t="shared" si="30"/>
        <v>99.119999999999976</v>
      </c>
      <c r="K669" s="35">
        <f t="shared" si="31"/>
        <v>-0.40926128016232127</v>
      </c>
      <c r="L669" s="35">
        <f t="shared" si="32"/>
        <v>-0.40880151538702375</v>
      </c>
    </row>
    <row r="670" spans="5:12" s="10" customFormat="1" x14ac:dyDescent="0.25">
      <c r="E670" s="16" t="s">
        <v>70</v>
      </c>
      <c r="F670" s="17">
        <v>1986</v>
      </c>
      <c r="G670" s="18">
        <v>3.2253016221393085</v>
      </c>
      <c r="H670" s="40">
        <f>G670*'Example - income calc'!$H$11*3.1</f>
        <v>17314.878443359819</v>
      </c>
      <c r="I670" s="19">
        <v>0</v>
      </c>
      <c r="J670" s="45">
        <f t="shared" si="30"/>
        <v>0</v>
      </c>
      <c r="K670" s="35">
        <f t="shared" si="31"/>
        <v>-0.33986480575860395</v>
      </c>
      <c r="L670" s="35">
        <f t="shared" si="32"/>
        <v>-0.34012212993532315</v>
      </c>
    </row>
    <row r="671" spans="5:12" s="10" customFormat="1" x14ac:dyDescent="0.25">
      <c r="E671" s="16" t="s">
        <v>70</v>
      </c>
      <c r="F671" s="17">
        <v>1987</v>
      </c>
      <c r="G671" s="18">
        <v>1.6868876144526819</v>
      </c>
      <c r="H671" s="40">
        <f>G671*'Example - income calc'!$H$11*3.1</f>
        <v>9055.9759717864417</v>
      </c>
      <c r="I671" s="19">
        <v>0</v>
      </c>
      <c r="J671" s="45">
        <f t="shared" si="30"/>
        <v>0</v>
      </c>
      <c r="K671" s="35">
        <f t="shared" si="31"/>
        <v>-0.39121931614655953</v>
      </c>
      <c r="L671" s="35">
        <f t="shared" si="32"/>
        <v>-0.39174011906349587</v>
      </c>
    </row>
    <row r="672" spans="5:12" s="10" customFormat="1" x14ac:dyDescent="0.25">
      <c r="E672" s="16" t="s">
        <v>70</v>
      </c>
      <c r="F672" s="17">
        <v>1988</v>
      </c>
      <c r="G672" s="18">
        <v>1.1111739797101701</v>
      </c>
      <c r="H672" s="40">
        <f>G672*'Example - income calc'!$H$11*3.1</f>
        <v>5965.2846902871615</v>
      </c>
      <c r="I672" s="19">
        <v>0.24</v>
      </c>
      <c r="J672" s="45">
        <f t="shared" si="30"/>
        <v>336</v>
      </c>
      <c r="K672" s="35">
        <f t="shared" si="31"/>
        <v>-0.42512039065418639</v>
      </c>
      <c r="L672" s="35">
        <f t="shared" si="32"/>
        <v>-0.42143211693044402</v>
      </c>
    </row>
    <row r="673" spans="5:12" s="10" customFormat="1" x14ac:dyDescent="0.25">
      <c r="E673" s="16" t="s">
        <v>70</v>
      </c>
      <c r="F673" s="17">
        <v>1989</v>
      </c>
      <c r="G673" s="18">
        <v>1.1754427878191154</v>
      </c>
      <c r="H673" s="40">
        <f>G673*'Example - income calc'!$H$11*3.1</f>
        <v>6310.3087315946204</v>
      </c>
      <c r="I673" s="19">
        <v>0</v>
      </c>
      <c r="J673" s="45">
        <f t="shared" si="30"/>
        <v>0</v>
      </c>
      <c r="K673" s="35">
        <f t="shared" si="31"/>
        <v>-0.42056648110390488</v>
      </c>
      <c r="L673" s="35">
        <f t="shared" si="32"/>
        <v>-0.42131504909146505</v>
      </c>
    </row>
    <row r="674" spans="5:12" s="10" customFormat="1" x14ac:dyDescent="0.25">
      <c r="E674" s="16" t="s">
        <v>70</v>
      </c>
      <c r="F674" s="17">
        <v>1990</v>
      </c>
      <c r="G674" s="18">
        <v>0.17160359794921431</v>
      </c>
      <c r="H674" s="40">
        <f>G674*'Example - income calc'!$H$11*3.1</f>
        <v>921.24575839298018</v>
      </c>
      <c r="I674" s="19">
        <v>0.24</v>
      </c>
      <c r="J674" s="45">
        <f t="shared" si="30"/>
        <v>336</v>
      </c>
      <c r="K674" s="35">
        <f t="shared" si="31"/>
        <v>-0.55019171751760076</v>
      </c>
      <c r="L674" s="35">
        <f t="shared" si="32"/>
        <v>-0.53729695762027807</v>
      </c>
    </row>
    <row r="675" spans="5:12" s="10" customFormat="1" x14ac:dyDescent="0.25">
      <c r="E675" s="16" t="s">
        <v>70</v>
      </c>
      <c r="F675" s="17">
        <v>1991</v>
      </c>
      <c r="G675" s="18">
        <v>2.0467531890419846</v>
      </c>
      <c r="H675" s="40">
        <f>G675*'Example - income calc'!$H$11*3.1</f>
        <v>10987.897202716353</v>
      </c>
      <c r="I675" s="19">
        <v>0</v>
      </c>
      <c r="J675" s="45">
        <f t="shared" si="30"/>
        <v>0</v>
      </c>
      <c r="K675" s="35">
        <f t="shared" si="31"/>
        <v>-0.37561814588458403</v>
      </c>
      <c r="L675" s="35">
        <f t="shared" si="32"/>
        <v>-0.37604285095246598</v>
      </c>
    </row>
    <row r="676" spans="5:12" s="10" customFormat="1" x14ac:dyDescent="0.25">
      <c r="E676" s="16" t="s">
        <v>70</v>
      </c>
      <c r="F676" s="17">
        <v>1992</v>
      </c>
      <c r="G676" s="18">
        <v>1.3327075681670428</v>
      </c>
      <c r="H676" s="40">
        <f>G676*'Example - income calc'!$H$11*3.1</f>
        <v>7154.5772292924867</v>
      </c>
      <c r="I676" s="19">
        <v>0.24</v>
      </c>
      <c r="J676" s="45">
        <f t="shared" si="30"/>
        <v>336</v>
      </c>
      <c r="K676" s="35">
        <f t="shared" si="31"/>
        <v>-0.41036795721003166</v>
      </c>
      <c r="L676" s="35">
        <f t="shared" si="32"/>
        <v>-0.40726794495449636</v>
      </c>
    </row>
    <row r="677" spans="5:12" s="10" customFormat="1" x14ac:dyDescent="0.25">
      <c r="E677" s="16" t="s">
        <v>70</v>
      </c>
      <c r="F677" s="17">
        <v>1993</v>
      </c>
      <c r="G677" s="18">
        <v>0.72190170100008555</v>
      </c>
      <c r="H677" s="40">
        <f>G677*'Example - income calc'!$H$11*3.1</f>
        <v>3875.4949661360006</v>
      </c>
      <c r="I677" s="19">
        <v>0.20759999999999998</v>
      </c>
      <c r="J677" s="45">
        <f t="shared" si="30"/>
        <v>290.64</v>
      </c>
      <c r="K677" s="35">
        <f t="shared" si="31"/>
        <v>-0.45938972189320115</v>
      </c>
      <c r="L677" s="35">
        <f t="shared" si="32"/>
        <v>-0.45485558383337321</v>
      </c>
    </row>
    <row r="678" spans="5:12" s="10" customFormat="1" x14ac:dyDescent="0.25">
      <c r="E678" s="16" t="s">
        <v>70</v>
      </c>
      <c r="F678" s="17">
        <v>1994</v>
      </c>
      <c r="G678" s="18">
        <v>1.8184321223574542</v>
      </c>
      <c r="H678" s="40">
        <f>G678*'Example - income calc'!$H$11*3.1</f>
        <v>9762.1664094894313</v>
      </c>
      <c r="I678" s="19">
        <v>0</v>
      </c>
      <c r="J678" s="45">
        <f t="shared" si="30"/>
        <v>0</v>
      </c>
      <c r="K678" s="35">
        <f t="shared" si="31"/>
        <v>-0.38514272075145489</v>
      </c>
      <c r="L678" s="35">
        <f t="shared" si="32"/>
        <v>-0.38562421665462387</v>
      </c>
    </row>
    <row r="679" spans="5:12" s="10" customFormat="1" x14ac:dyDescent="0.25">
      <c r="E679" s="16" t="s">
        <v>70</v>
      </c>
      <c r="F679" s="17">
        <v>1995</v>
      </c>
      <c r="G679" s="18">
        <v>1.428233621194656</v>
      </c>
      <c r="H679" s="40">
        <f>G679*'Example - income calc'!$H$11*3.1</f>
        <v>7667.4043041289706</v>
      </c>
      <c r="I679" s="19">
        <v>0</v>
      </c>
      <c r="J679" s="45">
        <f t="shared" si="30"/>
        <v>0</v>
      </c>
      <c r="K679" s="35">
        <f t="shared" si="31"/>
        <v>-0.40473821721681641</v>
      </c>
      <c r="L679" s="35">
        <f t="shared" si="32"/>
        <v>-0.40535574110565736</v>
      </c>
    </row>
    <row r="680" spans="5:12" s="10" customFormat="1" x14ac:dyDescent="0.25">
      <c r="E680" s="16" t="s">
        <v>70</v>
      </c>
      <c r="F680" s="17">
        <v>1996</v>
      </c>
      <c r="G680" s="18">
        <v>1.1126998758586446</v>
      </c>
      <c r="H680" s="40">
        <f>G680*'Example - income calc'!$H$11*3.1</f>
        <v>5973.4763912265935</v>
      </c>
      <c r="I680" s="19">
        <v>0</v>
      </c>
      <c r="J680" s="45">
        <f t="shared" si="30"/>
        <v>0</v>
      </c>
      <c r="K680" s="35">
        <f t="shared" si="31"/>
        <v>-0.42500938368351004</v>
      </c>
      <c r="L680" s="35">
        <f t="shared" si="32"/>
        <v>-0.42579848666447762</v>
      </c>
    </row>
    <row r="681" spans="5:12" s="10" customFormat="1" x14ac:dyDescent="0.25">
      <c r="E681" s="16" t="s">
        <v>70</v>
      </c>
      <c r="F681" s="17">
        <v>1997</v>
      </c>
      <c r="G681" s="18">
        <v>1.306077749560461</v>
      </c>
      <c r="H681" s="40">
        <f>G681*'Example - income calc'!$H$11*3.1</f>
        <v>7011.6163139546379</v>
      </c>
      <c r="I681" s="19">
        <v>0</v>
      </c>
      <c r="J681" s="45">
        <f t="shared" si="30"/>
        <v>0</v>
      </c>
      <c r="K681" s="35">
        <f t="shared" si="31"/>
        <v>-0.41200897518525892</v>
      </c>
      <c r="L681" s="35">
        <f t="shared" si="32"/>
        <v>-0.41268418471851265</v>
      </c>
    </row>
    <row r="682" spans="5:12" s="10" customFormat="1" x14ac:dyDescent="0.25">
      <c r="E682" s="16" t="s">
        <v>70</v>
      </c>
      <c r="F682" s="17">
        <v>1998</v>
      </c>
      <c r="G682" s="18">
        <v>1.568671048080249</v>
      </c>
      <c r="H682" s="40">
        <f>G682*'Example - income calc'!$H$11*3.1</f>
        <v>8421.3359546545362</v>
      </c>
      <c r="I682" s="19">
        <v>0</v>
      </c>
      <c r="J682" s="45">
        <f t="shared" si="30"/>
        <v>0</v>
      </c>
      <c r="K682" s="35">
        <f t="shared" si="31"/>
        <v>-0.39711463406992975</v>
      </c>
      <c r="L682" s="35">
        <f t="shared" si="32"/>
        <v>-0.39767599303092543</v>
      </c>
    </row>
    <row r="683" spans="5:12" s="10" customFormat="1" x14ac:dyDescent="0.25">
      <c r="E683" s="16" t="s">
        <v>70</v>
      </c>
      <c r="F683" s="17">
        <v>1999</v>
      </c>
      <c r="G683" s="18">
        <v>1.4423031780946602</v>
      </c>
      <c r="H683" s="40">
        <f>G683*'Example - income calc'!$H$11*3.1</f>
        <v>7742.9360515485878</v>
      </c>
      <c r="I683" s="19">
        <v>0</v>
      </c>
      <c r="J683" s="45">
        <f t="shared" si="30"/>
        <v>0</v>
      </c>
      <c r="K683" s="35">
        <f t="shared" si="31"/>
        <v>-0.4039410324627225</v>
      </c>
      <c r="L683" s="35">
        <f t="shared" si="32"/>
        <v>-0.40455248044286352</v>
      </c>
    </row>
    <row r="684" spans="5:12" s="10" customFormat="1" x14ac:dyDescent="0.25">
      <c r="E684" s="16" t="s">
        <v>70</v>
      </c>
      <c r="F684" s="17">
        <v>2000</v>
      </c>
      <c r="G684" s="18">
        <v>0.38180604210512159</v>
      </c>
      <c r="H684" s="40">
        <f>G684*'Example - income calc'!$H$11*3.1</f>
        <v>2049.70758784586</v>
      </c>
      <c r="I684" s="19">
        <v>3.7199999999999997E-2</v>
      </c>
      <c r="J684" s="45">
        <f t="shared" si="30"/>
        <v>52.08</v>
      </c>
      <c r="K684" s="35">
        <f t="shared" si="31"/>
        <v>-0.50544965108241524</v>
      </c>
      <c r="L684" s="35">
        <f t="shared" si="32"/>
        <v>-0.50564055780349082</v>
      </c>
    </row>
    <row r="685" spans="5:12" s="10" customFormat="1" x14ac:dyDescent="0.25">
      <c r="E685" s="16" t="s">
        <v>70</v>
      </c>
      <c r="F685" s="17">
        <v>2001</v>
      </c>
      <c r="G685" s="18">
        <v>0.82133328553247176</v>
      </c>
      <c r="H685" s="40">
        <f>G685*'Example - income calc'!$H$11*3.1</f>
        <v>4409.2887012059546</v>
      </c>
      <c r="I685" s="19">
        <v>0</v>
      </c>
      <c r="J685" s="45">
        <f t="shared" si="30"/>
        <v>0</v>
      </c>
      <c r="K685" s="35">
        <f t="shared" si="31"/>
        <v>-0.44930319408226538</v>
      </c>
      <c r="L685" s="35">
        <f t="shared" si="32"/>
        <v>-0.45034633244605382</v>
      </c>
    </row>
    <row r="686" spans="5:12" s="10" customFormat="1" x14ac:dyDescent="0.25">
      <c r="E686" s="16" t="s">
        <v>70</v>
      </c>
      <c r="F686" s="17">
        <v>2002</v>
      </c>
      <c r="G686" s="18">
        <v>1.615383</v>
      </c>
      <c r="H686" s="40">
        <f>G686*'Example - income calc'!$H$11*3.1</f>
        <v>8672.1068480775466</v>
      </c>
      <c r="I686" s="19">
        <v>0</v>
      </c>
      <c r="J686" s="45">
        <f t="shared" si="30"/>
        <v>0</v>
      </c>
      <c r="K686" s="35">
        <f t="shared" si="31"/>
        <v>-0.39473224016359587</v>
      </c>
      <c r="L686" s="35">
        <f t="shared" si="32"/>
        <v>-0.39527691542268134</v>
      </c>
    </row>
    <row r="687" spans="5:12" s="10" customFormat="1" x14ac:dyDescent="0.25">
      <c r="E687" s="16" t="s">
        <v>70</v>
      </c>
      <c r="F687" s="17">
        <v>2003</v>
      </c>
      <c r="G687" s="18">
        <v>0.63</v>
      </c>
      <c r="H687" s="40">
        <f>G687*'Example - income calc'!$H$11*3.1</f>
        <v>3382.1250528752958</v>
      </c>
      <c r="I687" s="19">
        <v>8.0399999999999999E-2</v>
      </c>
      <c r="J687" s="45">
        <f t="shared" si="30"/>
        <v>112.56</v>
      </c>
      <c r="K687" s="35">
        <f t="shared" si="31"/>
        <v>-0.46981293699828286</v>
      </c>
      <c r="L687" s="35">
        <f t="shared" si="32"/>
        <v>-0.46860124117708157</v>
      </c>
    </row>
    <row r="688" spans="5:12" s="10" customFormat="1" x14ac:dyDescent="0.25">
      <c r="E688" s="16" t="s">
        <v>70</v>
      </c>
      <c r="F688" s="17">
        <v>2004</v>
      </c>
      <c r="G688" s="18">
        <v>1.377</v>
      </c>
      <c r="H688" s="40">
        <f>G688*'Example - income calc'!$H$11*3.1</f>
        <v>7392.3590441417182</v>
      </c>
      <c r="I688" s="19">
        <v>0</v>
      </c>
      <c r="J688" s="45">
        <f t="shared" si="30"/>
        <v>0</v>
      </c>
      <c r="K688" s="35">
        <f t="shared" si="31"/>
        <v>-0.40770920953744061</v>
      </c>
      <c r="L688" s="35">
        <f t="shared" si="32"/>
        <v>-0.40834980602935289</v>
      </c>
    </row>
    <row r="689" spans="5:12" s="10" customFormat="1" x14ac:dyDescent="0.25">
      <c r="E689" s="16" t="s">
        <v>70</v>
      </c>
      <c r="F689" s="17">
        <v>2005</v>
      </c>
      <c r="G689" s="18">
        <v>1.2060000000000002</v>
      </c>
      <c r="H689" s="40">
        <f>G689*'Example - income calc'!$H$11*3.1</f>
        <v>6474.3536726469965</v>
      </c>
      <c r="I689" s="19">
        <v>0</v>
      </c>
      <c r="J689" s="45">
        <f t="shared" si="30"/>
        <v>0</v>
      </c>
      <c r="K689" s="35">
        <f t="shared" si="31"/>
        <v>-0.41848466807724227</v>
      </c>
      <c r="L689" s="35">
        <f t="shared" si="32"/>
        <v>-0.41921482747356459</v>
      </c>
    </row>
    <row r="690" spans="5:12" s="10" customFormat="1" x14ac:dyDescent="0.25">
      <c r="E690" s="16" t="s">
        <v>70</v>
      </c>
      <c r="F690" s="17">
        <v>2006</v>
      </c>
      <c r="G690" s="18">
        <v>0.48403569265178698</v>
      </c>
      <c r="H690" s="40">
        <f>G690*'Example - income calc'!$H$11*3.1</f>
        <v>2598.5226073070721</v>
      </c>
      <c r="I690" s="19">
        <v>0</v>
      </c>
      <c r="J690" s="45">
        <f t="shared" si="30"/>
        <v>0</v>
      </c>
      <c r="K690" s="35">
        <f t="shared" si="31"/>
        <v>-0.48916881275291563</v>
      </c>
      <c r="L690" s="35">
        <f t="shared" si="32"/>
        <v>-0.49076823509828438</v>
      </c>
    </row>
    <row r="691" spans="5:12" s="10" customFormat="1" x14ac:dyDescent="0.25">
      <c r="E691" s="16" t="s">
        <v>70</v>
      </c>
      <c r="F691" s="17">
        <v>2007</v>
      </c>
      <c r="G691" s="18">
        <v>1.3411044829174446</v>
      </c>
      <c r="H691" s="40">
        <f>G691*'Example - income calc'!$H$11*3.1</f>
        <v>7199.65566698168</v>
      </c>
      <c r="I691" s="19">
        <v>0</v>
      </c>
      <c r="J691" s="45">
        <f t="shared" si="30"/>
        <v>0</v>
      </c>
      <c r="K691" s="35">
        <f t="shared" si="31"/>
        <v>-0.40985723634299592</v>
      </c>
      <c r="L691" s="35">
        <f t="shared" si="32"/>
        <v>-0.41051494154869972</v>
      </c>
    </row>
    <row r="692" spans="5:12" s="10" customFormat="1" x14ac:dyDescent="0.25">
      <c r="E692" s="16" t="s">
        <v>70</v>
      </c>
      <c r="F692" s="17">
        <v>2008</v>
      </c>
      <c r="G692" s="18">
        <v>1.9136328656408312</v>
      </c>
      <c r="H692" s="40">
        <f>G692*'Example - income calc'!$H$11*3.1</f>
        <v>10273.24707442762</v>
      </c>
      <c r="I692" s="19">
        <v>0</v>
      </c>
      <c r="J692" s="45">
        <f t="shared" si="30"/>
        <v>0</v>
      </c>
      <c r="K692" s="35">
        <f t="shared" si="31"/>
        <v>-0.38102556158583967</v>
      </c>
      <c r="L692" s="35">
        <f t="shared" si="32"/>
        <v>-0.3814818059393339</v>
      </c>
    </row>
    <row r="693" spans="5:12" s="10" customFormat="1" x14ac:dyDescent="0.25">
      <c r="E693" s="16" t="s">
        <v>70</v>
      </c>
      <c r="F693" s="17">
        <v>2009</v>
      </c>
      <c r="G693" s="18">
        <v>1.8234662722356116</v>
      </c>
      <c r="H693" s="40">
        <f>G693*'Example - income calc'!$H$11*3.1</f>
        <v>9789.1920038114076</v>
      </c>
      <c r="I693" s="19">
        <v>0</v>
      </c>
      <c r="J693" s="45">
        <f t="shared" si="30"/>
        <v>0</v>
      </c>
      <c r="K693" s="35">
        <f t="shared" si="31"/>
        <v>-0.38491938723458402</v>
      </c>
      <c r="L693" s="35">
        <f t="shared" si="32"/>
        <v>-0.38539948524390866</v>
      </c>
    </row>
    <row r="694" spans="5:12" s="10" customFormat="1" x14ac:dyDescent="0.25">
      <c r="E694" s="16" t="s">
        <v>70</v>
      </c>
      <c r="F694" s="17">
        <v>2010</v>
      </c>
      <c r="G694" s="31">
        <v>1.6664429756991601</v>
      </c>
      <c r="H694" s="40">
        <f>G694*'Example - income calc'!$H$11*3.1</f>
        <v>8946.219900476488</v>
      </c>
      <c r="I694" s="19">
        <v>0</v>
      </c>
      <c r="J694" s="45">
        <f t="shared" si="30"/>
        <v>0</v>
      </c>
      <c r="K694" s="35">
        <f t="shared" si="31"/>
        <v>-0.39220779674390888</v>
      </c>
      <c r="L694" s="35">
        <f t="shared" si="32"/>
        <v>-0.39273523030051088</v>
      </c>
    </row>
    <row r="695" spans="5:12" s="10" customFormat="1" x14ac:dyDescent="0.25">
      <c r="E695" s="16" t="s">
        <v>70</v>
      </c>
      <c r="F695" s="17">
        <v>2011</v>
      </c>
      <c r="G695" s="32">
        <v>1.2360299606228162</v>
      </c>
      <c r="H695" s="40">
        <f>G695*'Example - income calc'!$H$11*3.1</f>
        <v>6635.5680887728449</v>
      </c>
      <c r="I695" s="19">
        <v>2.6399999999999996E-2</v>
      </c>
      <c r="J695" s="45">
        <f t="shared" si="30"/>
        <v>36.959999999999994</v>
      </c>
      <c r="K695" s="35">
        <f t="shared" si="31"/>
        <v>-0.41648801387447126</v>
      </c>
      <c r="L695" s="35">
        <f t="shared" si="32"/>
        <v>-0.41674590137113987</v>
      </c>
    </row>
    <row r="696" spans="5:12" s="10" customFormat="1" x14ac:dyDescent="0.25">
      <c r="E696" s="16" t="s">
        <v>70</v>
      </c>
      <c r="F696" s="17">
        <v>2012</v>
      </c>
      <c r="G696" s="32">
        <v>1.7254716698083838</v>
      </c>
      <c r="H696" s="40">
        <f>G696*'Example - income calc'!$H$11*3.1</f>
        <v>9263.1126388658813</v>
      </c>
      <c r="I696" s="19">
        <v>0</v>
      </c>
      <c r="J696" s="45">
        <f t="shared" si="30"/>
        <v>0</v>
      </c>
      <c r="K696" s="35">
        <f t="shared" si="31"/>
        <v>-0.38938718771562725</v>
      </c>
      <c r="L696" s="35">
        <f t="shared" si="32"/>
        <v>-0.38989587786445939</v>
      </c>
    </row>
    <row r="697" spans="5:12" s="10" customFormat="1" x14ac:dyDescent="0.25">
      <c r="E697" s="16" t="s">
        <v>70</v>
      </c>
      <c r="F697" s="17">
        <v>2013</v>
      </c>
      <c r="G697" s="32">
        <v>0.97440687918649849</v>
      </c>
      <c r="H697" s="40">
        <f>G697*'Example - income calc'!$H$11*3.1</f>
        <v>5231.0570123661719</v>
      </c>
      <c r="I697" s="19">
        <v>0</v>
      </c>
      <c r="J697" s="45">
        <f t="shared" si="30"/>
        <v>0</v>
      </c>
      <c r="K697" s="35">
        <f t="shared" si="31"/>
        <v>-0.43570378169364249</v>
      </c>
      <c r="L697" s="35">
        <f t="shared" si="32"/>
        <v>-0.43659772275373143</v>
      </c>
    </row>
    <row r="698" spans="5:12" s="10" customFormat="1" x14ac:dyDescent="0.25">
      <c r="E698" s="16" t="s">
        <v>71</v>
      </c>
      <c r="F698" s="17">
        <v>1985</v>
      </c>
      <c r="G698" s="18">
        <v>1.3509691534148727</v>
      </c>
      <c r="H698" s="40">
        <f>G698*'Example - income calc'!$H$11*3.1</f>
        <v>7252.6136816288417</v>
      </c>
      <c r="I698" s="19">
        <v>9.2399999999999996E-2</v>
      </c>
      <c r="J698" s="45">
        <f t="shared" si="30"/>
        <v>129.35999999999999</v>
      </c>
      <c r="K698" s="35">
        <f t="shared" si="31"/>
        <v>-0.40926128016232127</v>
      </c>
      <c r="L698" s="35">
        <f t="shared" si="32"/>
        <v>-0.40846504246119808</v>
      </c>
    </row>
    <row r="699" spans="5:12" s="10" customFormat="1" x14ac:dyDescent="0.25">
      <c r="E699" s="16" t="s">
        <v>71</v>
      </c>
      <c r="F699" s="17">
        <v>1986</v>
      </c>
      <c r="G699" s="18">
        <v>3.2253016221393085</v>
      </c>
      <c r="H699" s="40">
        <f>G699*'Example - income calc'!$H$11*3.1</f>
        <v>17314.878443359819</v>
      </c>
      <c r="I699" s="19">
        <v>0</v>
      </c>
      <c r="J699" s="45">
        <f t="shared" si="30"/>
        <v>0</v>
      </c>
      <c r="K699" s="35">
        <f t="shared" si="31"/>
        <v>-0.33986480575860395</v>
      </c>
      <c r="L699" s="35">
        <f t="shared" si="32"/>
        <v>-0.34012212993532315</v>
      </c>
    </row>
    <row r="700" spans="5:12" s="10" customFormat="1" x14ac:dyDescent="0.25">
      <c r="E700" s="16" t="s">
        <v>71</v>
      </c>
      <c r="F700" s="17">
        <v>1987</v>
      </c>
      <c r="G700" s="18">
        <v>1.6868876144526819</v>
      </c>
      <c r="H700" s="40">
        <f>G700*'Example - income calc'!$H$11*3.1</f>
        <v>9055.9759717864417</v>
      </c>
      <c r="I700" s="19">
        <v>0.11399999999999999</v>
      </c>
      <c r="J700" s="45">
        <f t="shared" si="30"/>
        <v>159.6</v>
      </c>
      <c r="K700" s="35">
        <f t="shared" si="31"/>
        <v>-0.39121931614655953</v>
      </c>
      <c r="L700" s="35">
        <f t="shared" si="32"/>
        <v>-0.39031528805012122</v>
      </c>
    </row>
    <row r="701" spans="5:12" s="10" customFormat="1" x14ac:dyDescent="0.25">
      <c r="E701" s="16" t="s">
        <v>71</v>
      </c>
      <c r="F701" s="17">
        <v>1988</v>
      </c>
      <c r="G701" s="18">
        <v>1.1111739797101701</v>
      </c>
      <c r="H701" s="40">
        <f>G701*'Example - income calc'!$H$11*3.1</f>
        <v>5965.2846902871615</v>
      </c>
      <c r="I701" s="19">
        <v>0.24</v>
      </c>
      <c r="J701" s="45">
        <f t="shared" si="30"/>
        <v>336</v>
      </c>
      <c r="K701" s="35">
        <f t="shared" si="31"/>
        <v>-0.42512039065418639</v>
      </c>
      <c r="L701" s="35">
        <f t="shared" si="32"/>
        <v>-0.42143211693044402</v>
      </c>
    </row>
    <row r="702" spans="5:12" s="10" customFormat="1" x14ac:dyDescent="0.25">
      <c r="E702" s="16" t="s">
        <v>71</v>
      </c>
      <c r="F702" s="17">
        <v>1989</v>
      </c>
      <c r="G702" s="18">
        <v>1.1754427878191154</v>
      </c>
      <c r="H702" s="40">
        <f>G702*'Example - income calc'!$H$11*3.1</f>
        <v>6310.3087315946204</v>
      </c>
      <c r="I702" s="19">
        <v>0</v>
      </c>
      <c r="J702" s="45">
        <f t="shared" si="30"/>
        <v>0</v>
      </c>
      <c r="K702" s="35">
        <f t="shared" si="31"/>
        <v>-0.42056648110390488</v>
      </c>
      <c r="L702" s="35">
        <f t="shared" si="32"/>
        <v>-0.42131504909146505</v>
      </c>
    </row>
    <row r="703" spans="5:12" s="10" customFormat="1" x14ac:dyDescent="0.25">
      <c r="E703" s="16" t="s">
        <v>71</v>
      </c>
      <c r="F703" s="17">
        <v>1990</v>
      </c>
      <c r="G703" s="18">
        <v>0.17160359794921431</v>
      </c>
      <c r="H703" s="40">
        <f>G703*'Example - income calc'!$H$11*3.1</f>
        <v>921.24575839298018</v>
      </c>
      <c r="I703" s="19">
        <v>0.25079999999999997</v>
      </c>
      <c r="J703" s="45">
        <f t="shared" si="30"/>
        <v>351.11999999999995</v>
      </c>
      <c r="K703" s="35">
        <f t="shared" si="31"/>
        <v>-0.55019171751760076</v>
      </c>
      <c r="L703" s="35">
        <f t="shared" si="32"/>
        <v>-0.53663779810380408</v>
      </c>
    </row>
    <row r="704" spans="5:12" s="10" customFormat="1" x14ac:dyDescent="0.25">
      <c r="E704" s="16" t="s">
        <v>71</v>
      </c>
      <c r="F704" s="17">
        <v>1991</v>
      </c>
      <c r="G704" s="18">
        <v>2.0467531890419846</v>
      </c>
      <c r="H704" s="40">
        <f>G704*'Example - income calc'!$H$11*3.1</f>
        <v>10987.897202716353</v>
      </c>
      <c r="I704" s="19">
        <v>0</v>
      </c>
      <c r="J704" s="45">
        <f t="shared" si="30"/>
        <v>0</v>
      </c>
      <c r="K704" s="35">
        <f t="shared" si="31"/>
        <v>-0.37561814588458403</v>
      </c>
      <c r="L704" s="35">
        <f t="shared" si="32"/>
        <v>-0.37604285095246598</v>
      </c>
    </row>
    <row r="705" spans="5:12" s="10" customFormat="1" x14ac:dyDescent="0.25">
      <c r="E705" s="16" t="s">
        <v>71</v>
      </c>
      <c r="F705" s="17">
        <v>1992</v>
      </c>
      <c r="G705" s="18">
        <v>1.3327075681670428</v>
      </c>
      <c r="H705" s="40">
        <f>G705*'Example - income calc'!$H$11*3.1</f>
        <v>7154.5772292924867</v>
      </c>
      <c r="I705" s="19">
        <v>0.06</v>
      </c>
      <c r="J705" s="45">
        <f t="shared" si="30"/>
        <v>84</v>
      </c>
      <c r="K705" s="35">
        <f t="shared" si="31"/>
        <v>-0.41036795721003166</v>
      </c>
      <c r="L705" s="35">
        <f t="shared" si="32"/>
        <v>-0.41007299947196152</v>
      </c>
    </row>
    <row r="706" spans="5:12" s="10" customFormat="1" x14ac:dyDescent="0.25">
      <c r="E706" s="16" t="s">
        <v>71</v>
      </c>
      <c r="F706" s="17">
        <v>1993</v>
      </c>
      <c r="G706" s="18">
        <v>0.72190170100008555</v>
      </c>
      <c r="H706" s="40">
        <f>G706*'Example - income calc'!$H$11*3.1</f>
        <v>3875.4949661360006</v>
      </c>
      <c r="I706" s="19">
        <v>2.6399999999999996E-2</v>
      </c>
      <c r="J706" s="45">
        <f t="shared" ref="J706:J769" si="33">I706*1400</f>
        <v>36.959999999999994</v>
      </c>
      <c r="K706" s="35">
        <f t="shared" ref="K706:K769" si="34">(H706+$B$3)^(1-$B$2)/(1-$B$2)</f>
        <v>-0.45938972189320115</v>
      </c>
      <c r="L706" s="35">
        <f t="shared" ref="L706:L769" si="35">(H706+J706+$B$3-$B$4)^(1-$B$2)/(1-$B$2)</f>
        <v>-0.45981107607424199</v>
      </c>
    </row>
    <row r="707" spans="5:12" s="10" customFormat="1" x14ac:dyDescent="0.25">
      <c r="E707" s="16" t="s">
        <v>71</v>
      </c>
      <c r="F707" s="17">
        <v>1994</v>
      </c>
      <c r="G707" s="18">
        <v>1.8184321223574542</v>
      </c>
      <c r="H707" s="40">
        <f>G707*'Example - income calc'!$H$11*3.1</f>
        <v>9762.1664094894313</v>
      </c>
      <c r="I707" s="19">
        <v>5.2799999999999993E-2</v>
      </c>
      <c r="J707" s="45">
        <f t="shared" si="33"/>
        <v>73.919999999999987</v>
      </c>
      <c r="K707" s="35">
        <f t="shared" si="34"/>
        <v>-0.38514272075145489</v>
      </c>
      <c r="L707" s="35">
        <f t="shared" si="35"/>
        <v>-0.38501108302022219</v>
      </c>
    </row>
    <row r="708" spans="5:12" s="10" customFormat="1" x14ac:dyDescent="0.25">
      <c r="E708" s="16" t="s">
        <v>71</v>
      </c>
      <c r="F708" s="17">
        <v>1995</v>
      </c>
      <c r="G708" s="18">
        <v>1.428233621194656</v>
      </c>
      <c r="H708" s="40">
        <f>G708*'Example - income calc'!$H$11*3.1</f>
        <v>7667.4043041289706</v>
      </c>
      <c r="I708" s="19">
        <v>0</v>
      </c>
      <c r="J708" s="45">
        <f t="shared" si="33"/>
        <v>0</v>
      </c>
      <c r="K708" s="35">
        <f t="shared" si="34"/>
        <v>-0.40473821721681641</v>
      </c>
      <c r="L708" s="35">
        <f t="shared" si="35"/>
        <v>-0.40535574110565736</v>
      </c>
    </row>
    <row r="709" spans="5:12" s="10" customFormat="1" x14ac:dyDescent="0.25">
      <c r="E709" s="16" t="s">
        <v>71</v>
      </c>
      <c r="F709" s="17">
        <v>1996</v>
      </c>
      <c r="G709" s="18">
        <v>1.1126998758586446</v>
      </c>
      <c r="H709" s="40">
        <f>G709*'Example - income calc'!$H$11*3.1</f>
        <v>5973.4763912265935</v>
      </c>
      <c r="I709" s="19">
        <v>0</v>
      </c>
      <c r="J709" s="45">
        <f t="shared" si="33"/>
        <v>0</v>
      </c>
      <c r="K709" s="35">
        <f t="shared" si="34"/>
        <v>-0.42500938368351004</v>
      </c>
      <c r="L709" s="35">
        <f t="shared" si="35"/>
        <v>-0.42579848666447762</v>
      </c>
    </row>
    <row r="710" spans="5:12" s="10" customFormat="1" x14ac:dyDescent="0.25">
      <c r="E710" s="16" t="s">
        <v>71</v>
      </c>
      <c r="F710" s="17">
        <v>1997</v>
      </c>
      <c r="G710" s="18">
        <v>1.306077749560461</v>
      </c>
      <c r="H710" s="40">
        <f>G710*'Example - income calc'!$H$11*3.1</f>
        <v>7011.6163139546379</v>
      </c>
      <c r="I710" s="19">
        <v>0</v>
      </c>
      <c r="J710" s="45">
        <f t="shared" si="33"/>
        <v>0</v>
      </c>
      <c r="K710" s="35">
        <f t="shared" si="34"/>
        <v>-0.41200897518525892</v>
      </c>
      <c r="L710" s="35">
        <f t="shared" si="35"/>
        <v>-0.41268418471851265</v>
      </c>
    </row>
    <row r="711" spans="5:12" s="10" customFormat="1" x14ac:dyDescent="0.25">
      <c r="E711" s="16" t="s">
        <v>71</v>
      </c>
      <c r="F711" s="17">
        <v>1998</v>
      </c>
      <c r="G711" s="18">
        <v>1.568671048080249</v>
      </c>
      <c r="H711" s="40">
        <f>G711*'Example - income calc'!$H$11*3.1</f>
        <v>8421.3359546545362</v>
      </c>
      <c r="I711" s="19">
        <v>0</v>
      </c>
      <c r="J711" s="45">
        <f t="shared" si="33"/>
        <v>0</v>
      </c>
      <c r="K711" s="35">
        <f t="shared" si="34"/>
        <v>-0.39711463406992975</v>
      </c>
      <c r="L711" s="35">
        <f t="shared" si="35"/>
        <v>-0.39767599303092543</v>
      </c>
    </row>
    <row r="712" spans="5:12" s="10" customFormat="1" x14ac:dyDescent="0.25">
      <c r="E712" s="16" t="s">
        <v>71</v>
      </c>
      <c r="F712" s="17">
        <v>1999</v>
      </c>
      <c r="G712" s="18">
        <v>1.4423031780946602</v>
      </c>
      <c r="H712" s="40">
        <f>G712*'Example - income calc'!$H$11*3.1</f>
        <v>7742.9360515485878</v>
      </c>
      <c r="I712" s="19">
        <v>2.6399999999999996E-2</v>
      </c>
      <c r="J712" s="45">
        <f t="shared" si="33"/>
        <v>36.959999999999994</v>
      </c>
      <c r="K712" s="35">
        <f t="shared" si="34"/>
        <v>-0.4039410324627225</v>
      </c>
      <c r="L712" s="35">
        <f t="shared" si="35"/>
        <v>-0.40416230633871086</v>
      </c>
    </row>
    <row r="713" spans="5:12" s="10" customFormat="1" x14ac:dyDescent="0.25">
      <c r="E713" s="16" t="s">
        <v>71</v>
      </c>
      <c r="F713" s="17">
        <v>2000</v>
      </c>
      <c r="G713" s="18">
        <v>0.38180604210512159</v>
      </c>
      <c r="H713" s="40">
        <f>G713*'Example - income calc'!$H$11*3.1</f>
        <v>2049.70758784586</v>
      </c>
      <c r="I713" s="19">
        <v>8.0399999999999999E-2</v>
      </c>
      <c r="J713" s="45">
        <f t="shared" si="33"/>
        <v>112.56</v>
      </c>
      <c r="K713" s="35">
        <f t="shared" si="34"/>
        <v>-0.50544965108241524</v>
      </c>
      <c r="L713" s="35">
        <f t="shared" si="35"/>
        <v>-0.50370699822818787</v>
      </c>
    </row>
    <row r="714" spans="5:12" s="10" customFormat="1" x14ac:dyDescent="0.25">
      <c r="E714" s="16" t="s">
        <v>71</v>
      </c>
      <c r="F714" s="17">
        <v>2001</v>
      </c>
      <c r="G714" s="18">
        <v>0.82133328553247176</v>
      </c>
      <c r="H714" s="40">
        <f>G714*'Example - income calc'!$H$11*3.1</f>
        <v>4409.2887012059546</v>
      </c>
      <c r="I714" s="19">
        <v>0</v>
      </c>
      <c r="J714" s="45">
        <f t="shared" si="33"/>
        <v>0</v>
      </c>
      <c r="K714" s="35">
        <f t="shared" si="34"/>
        <v>-0.44930319408226538</v>
      </c>
      <c r="L714" s="35">
        <f t="shared" si="35"/>
        <v>-0.45034633244605382</v>
      </c>
    </row>
    <row r="715" spans="5:12" s="10" customFormat="1" x14ac:dyDescent="0.25">
      <c r="E715" s="16" t="s">
        <v>71</v>
      </c>
      <c r="F715" s="17">
        <v>2002</v>
      </c>
      <c r="G715" s="18">
        <v>1.615383</v>
      </c>
      <c r="H715" s="40">
        <f>G715*'Example - income calc'!$H$11*3.1</f>
        <v>8672.1068480775466</v>
      </c>
      <c r="I715" s="19">
        <v>0</v>
      </c>
      <c r="J715" s="45">
        <f t="shared" si="33"/>
        <v>0</v>
      </c>
      <c r="K715" s="35">
        <f t="shared" si="34"/>
        <v>-0.39473224016359587</v>
      </c>
      <c r="L715" s="35">
        <f t="shared" si="35"/>
        <v>-0.39527691542268134</v>
      </c>
    </row>
    <row r="716" spans="5:12" s="10" customFormat="1" x14ac:dyDescent="0.25">
      <c r="E716" s="16" t="s">
        <v>71</v>
      </c>
      <c r="F716" s="17">
        <v>2003</v>
      </c>
      <c r="G716" s="18">
        <v>0.63</v>
      </c>
      <c r="H716" s="40">
        <f>G716*'Example - income calc'!$H$11*3.1</f>
        <v>3382.1250528752958</v>
      </c>
      <c r="I716" s="19">
        <v>4.7999999999999996E-3</v>
      </c>
      <c r="J716" s="45">
        <f t="shared" si="33"/>
        <v>6.72</v>
      </c>
      <c r="K716" s="35">
        <f t="shared" si="34"/>
        <v>-0.46981293699828286</v>
      </c>
      <c r="L716" s="35">
        <f t="shared" si="35"/>
        <v>-0.47096621295279467</v>
      </c>
    </row>
    <row r="717" spans="5:12" s="10" customFormat="1" x14ac:dyDescent="0.25">
      <c r="E717" s="16" t="s">
        <v>71</v>
      </c>
      <c r="F717" s="17">
        <v>2004</v>
      </c>
      <c r="G717" s="18">
        <v>1.377</v>
      </c>
      <c r="H717" s="40">
        <f>G717*'Example - income calc'!$H$11*3.1</f>
        <v>7392.3590441417182</v>
      </c>
      <c r="I717" s="19">
        <v>0</v>
      </c>
      <c r="J717" s="45">
        <f t="shared" si="33"/>
        <v>0</v>
      </c>
      <c r="K717" s="35">
        <f t="shared" si="34"/>
        <v>-0.40770920953744061</v>
      </c>
      <c r="L717" s="35">
        <f t="shared" si="35"/>
        <v>-0.40834980602935289</v>
      </c>
    </row>
    <row r="718" spans="5:12" s="10" customFormat="1" x14ac:dyDescent="0.25">
      <c r="E718" s="16" t="s">
        <v>71</v>
      </c>
      <c r="F718" s="17">
        <v>2005</v>
      </c>
      <c r="G718" s="18">
        <v>1.2060000000000002</v>
      </c>
      <c r="H718" s="40">
        <f>G718*'Example - income calc'!$H$11*3.1</f>
        <v>6474.3536726469965</v>
      </c>
      <c r="I718" s="19">
        <v>0</v>
      </c>
      <c r="J718" s="45">
        <f t="shared" si="33"/>
        <v>0</v>
      </c>
      <c r="K718" s="35">
        <f t="shared" si="34"/>
        <v>-0.41848466807724227</v>
      </c>
      <c r="L718" s="35">
        <f t="shared" si="35"/>
        <v>-0.41921482747356459</v>
      </c>
    </row>
    <row r="719" spans="5:12" s="10" customFormat="1" x14ac:dyDescent="0.25">
      <c r="E719" s="16" t="s">
        <v>71</v>
      </c>
      <c r="F719" s="17">
        <v>2006</v>
      </c>
      <c r="G719" s="18">
        <v>0.48403569265178698</v>
      </c>
      <c r="H719" s="40">
        <f>G719*'Example - income calc'!$H$11*3.1</f>
        <v>2598.5226073070721</v>
      </c>
      <c r="I719" s="19">
        <v>0</v>
      </c>
      <c r="J719" s="45">
        <f t="shared" si="33"/>
        <v>0</v>
      </c>
      <c r="K719" s="35">
        <f t="shared" si="34"/>
        <v>-0.48916881275291563</v>
      </c>
      <c r="L719" s="35">
        <f t="shared" si="35"/>
        <v>-0.49076823509828438</v>
      </c>
    </row>
    <row r="720" spans="5:12" s="10" customFormat="1" x14ac:dyDescent="0.25">
      <c r="E720" s="16" t="s">
        <v>71</v>
      </c>
      <c r="F720" s="17">
        <v>2007</v>
      </c>
      <c r="G720" s="18">
        <v>1.3411044829174446</v>
      </c>
      <c r="H720" s="40">
        <f>G720*'Example - income calc'!$H$11*3.1</f>
        <v>7199.65566698168</v>
      </c>
      <c r="I720" s="19">
        <v>0</v>
      </c>
      <c r="J720" s="45">
        <f t="shared" si="33"/>
        <v>0</v>
      </c>
      <c r="K720" s="35">
        <f t="shared" si="34"/>
        <v>-0.40985723634299592</v>
      </c>
      <c r="L720" s="35">
        <f t="shared" si="35"/>
        <v>-0.41051494154869972</v>
      </c>
    </row>
    <row r="721" spans="5:12" s="10" customFormat="1" x14ac:dyDescent="0.25">
      <c r="E721" s="16" t="s">
        <v>71</v>
      </c>
      <c r="F721" s="17">
        <v>2008</v>
      </c>
      <c r="G721" s="18">
        <v>1.9136328656408312</v>
      </c>
      <c r="H721" s="40">
        <f>G721*'Example - income calc'!$H$11*3.1</f>
        <v>10273.24707442762</v>
      </c>
      <c r="I721" s="19">
        <v>0</v>
      </c>
      <c r="J721" s="45">
        <f t="shared" si="33"/>
        <v>0</v>
      </c>
      <c r="K721" s="35">
        <f t="shared" si="34"/>
        <v>-0.38102556158583967</v>
      </c>
      <c r="L721" s="35">
        <f t="shared" si="35"/>
        <v>-0.3814818059393339</v>
      </c>
    </row>
    <row r="722" spans="5:12" s="10" customFormat="1" x14ac:dyDescent="0.25">
      <c r="E722" s="16" t="s">
        <v>71</v>
      </c>
      <c r="F722" s="17">
        <v>2009</v>
      </c>
      <c r="G722" s="18">
        <v>1.8234662722356116</v>
      </c>
      <c r="H722" s="40">
        <f>G722*'Example - income calc'!$H$11*3.1</f>
        <v>9789.1920038114076</v>
      </c>
      <c r="I722" s="19">
        <v>0</v>
      </c>
      <c r="J722" s="45">
        <f t="shared" si="33"/>
        <v>0</v>
      </c>
      <c r="K722" s="35">
        <f t="shared" si="34"/>
        <v>-0.38491938723458402</v>
      </c>
      <c r="L722" s="35">
        <f t="shared" si="35"/>
        <v>-0.38539948524390866</v>
      </c>
    </row>
    <row r="723" spans="5:12" s="10" customFormat="1" x14ac:dyDescent="0.25">
      <c r="E723" s="16" t="s">
        <v>71</v>
      </c>
      <c r="F723" s="17">
        <v>2010</v>
      </c>
      <c r="G723" s="31">
        <v>1.6664429756991601</v>
      </c>
      <c r="H723" s="40">
        <f>G723*'Example - income calc'!$H$11*3.1</f>
        <v>8946.219900476488</v>
      </c>
      <c r="I723" s="19">
        <v>0</v>
      </c>
      <c r="J723" s="45">
        <f t="shared" si="33"/>
        <v>0</v>
      </c>
      <c r="K723" s="35">
        <f t="shared" si="34"/>
        <v>-0.39220779674390888</v>
      </c>
      <c r="L723" s="35">
        <f t="shared" si="35"/>
        <v>-0.39273523030051088</v>
      </c>
    </row>
    <row r="724" spans="5:12" s="10" customFormat="1" x14ac:dyDescent="0.25">
      <c r="E724" s="16" t="s">
        <v>71</v>
      </c>
      <c r="F724" s="17">
        <v>2011</v>
      </c>
      <c r="G724" s="32">
        <v>1.2360299606228162</v>
      </c>
      <c r="H724" s="40">
        <f>G724*'Example - income calc'!$H$11*3.1</f>
        <v>6635.5680887728449</v>
      </c>
      <c r="I724" s="19">
        <v>0.1104</v>
      </c>
      <c r="J724" s="45">
        <f t="shared" si="33"/>
        <v>154.56</v>
      </c>
      <c r="K724" s="35">
        <f t="shared" si="34"/>
        <v>-0.41648801387447126</v>
      </c>
      <c r="L724" s="35">
        <f t="shared" si="35"/>
        <v>-0.41531461828219157</v>
      </c>
    </row>
    <row r="725" spans="5:12" s="10" customFormat="1" x14ac:dyDescent="0.25">
      <c r="E725" s="16" t="s">
        <v>71</v>
      </c>
      <c r="F725" s="17">
        <v>2012</v>
      </c>
      <c r="G725" s="32">
        <v>1.7254716698083838</v>
      </c>
      <c r="H725" s="40">
        <f>G725*'Example - income calc'!$H$11*3.1</f>
        <v>9263.1126388658813</v>
      </c>
      <c r="I725" s="19">
        <v>0</v>
      </c>
      <c r="J725" s="45">
        <f t="shared" si="33"/>
        <v>0</v>
      </c>
      <c r="K725" s="35">
        <f t="shared" si="34"/>
        <v>-0.38938718771562725</v>
      </c>
      <c r="L725" s="35">
        <f t="shared" si="35"/>
        <v>-0.38989587786445939</v>
      </c>
    </row>
    <row r="726" spans="5:12" s="10" customFormat="1" x14ac:dyDescent="0.25">
      <c r="E726" s="16" t="s">
        <v>71</v>
      </c>
      <c r="F726" s="17">
        <v>2013</v>
      </c>
      <c r="G726" s="32">
        <v>0.97440687918649849</v>
      </c>
      <c r="H726" s="40">
        <f>G726*'Example - income calc'!$H$11*3.1</f>
        <v>5231.0570123661719</v>
      </c>
      <c r="I726" s="19">
        <v>0</v>
      </c>
      <c r="J726" s="45">
        <f t="shared" si="33"/>
        <v>0</v>
      </c>
      <c r="K726" s="35">
        <f t="shared" si="34"/>
        <v>-0.43570378169364249</v>
      </c>
      <c r="L726" s="35">
        <f t="shared" si="35"/>
        <v>-0.43659772275373143</v>
      </c>
    </row>
    <row r="727" spans="5:12" s="10" customFormat="1" x14ac:dyDescent="0.25">
      <c r="E727" s="16" t="s">
        <v>72</v>
      </c>
      <c r="F727" s="17">
        <v>1985</v>
      </c>
      <c r="G727" s="18">
        <v>1.3509691534148727</v>
      </c>
      <c r="H727" s="40">
        <f>G727*'Example - income calc'!$H$11*3.1</f>
        <v>7252.6136816288417</v>
      </c>
      <c r="I727" s="19">
        <v>7.5600000000000001E-2</v>
      </c>
      <c r="J727" s="45">
        <f t="shared" si="33"/>
        <v>105.84</v>
      </c>
      <c r="K727" s="35">
        <f t="shared" si="34"/>
        <v>-0.40926128016232127</v>
      </c>
      <c r="L727" s="35">
        <f t="shared" si="35"/>
        <v>-0.40872662382831021</v>
      </c>
    </row>
    <row r="728" spans="5:12" s="10" customFormat="1" x14ac:dyDescent="0.25">
      <c r="E728" s="16" t="s">
        <v>72</v>
      </c>
      <c r="F728" s="17">
        <v>1986</v>
      </c>
      <c r="G728" s="18">
        <v>3.2253016221393085</v>
      </c>
      <c r="H728" s="40">
        <f>G728*'Example - income calc'!$H$11*3.1</f>
        <v>17314.878443359819</v>
      </c>
      <c r="I728" s="19">
        <v>0</v>
      </c>
      <c r="J728" s="45">
        <f t="shared" si="33"/>
        <v>0</v>
      </c>
      <c r="K728" s="35">
        <f t="shared" si="34"/>
        <v>-0.33986480575860395</v>
      </c>
      <c r="L728" s="35">
        <f t="shared" si="35"/>
        <v>-0.34012212993532315</v>
      </c>
    </row>
    <row r="729" spans="5:12" s="10" customFormat="1" x14ac:dyDescent="0.25">
      <c r="E729" s="16" t="s">
        <v>72</v>
      </c>
      <c r="F729" s="17">
        <v>1987</v>
      </c>
      <c r="G729" s="18">
        <v>1.6868876144526819</v>
      </c>
      <c r="H729" s="40">
        <f>G729*'Example - income calc'!$H$11*3.1</f>
        <v>9055.9759717864417</v>
      </c>
      <c r="I729" s="19">
        <v>9.6000000000000002E-2</v>
      </c>
      <c r="J729" s="45">
        <f t="shared" si="33"/>
        <v>134.4</v>
      </c>
      <c r="K729" s="35">
        <f t="shared" si="34"/>
        <v>-0.39121931614655953</v>
      </c>
      <c r="L729" s="35">
        <f t="shared" si="35"/>
        <v>-0.39053854200060578</v>
      </c>
    </row>
    <row r="730" spans="5:12" s="10" customFormat="1" x14ac:dyDescent="0.25">
      <c r="E730" s="16" t="s">
        <v>72</v>
      </c>
      <c r="F730" s="17">
        <v>1988</v>
      </c>
      <c r="G730" s="18">
        <v>1.1111739797101701</v>
      </c>
      <c r="H730" s="40">
        <f>G730*'Example - income calc'!$H$11*3.1</f>
        <v>5965.2846902871615</v>
      </c>
      <c r="I730" s="19">
        <v>0.24</v>
      </c>
      <c r="J730" s="45">
        <f t="shared" si="33"/>
        <v>336</v>
      </c>
      <c r="K730" s="35">
        <f t="shared" si="34"/>
        <v>-0.42512039065418639</v>
      </c>
      <c r="L730" s="35">
        <f t="shared" si="35"/>
        <v>-0.42143211693044402</v>
      </c>
    </row>
    <row r="731" spans="5:12" s="10" customFormat="1" x14ac:dyDescent="0.25">
      <c r="E731" s="16" t="s">
        <v>72</v>
      </c>
      <c r="F731" s="17">
        <v>1989</v>
      </c>
      <c r="G731" s="18">
        <v>1.1754427878191154</v>
      </c>
      <c r="H731" s="40">
        <f>G731*'Example - income calc'!$H$11*3.1</f>
        <v>6310.3087315946204</v>
      </c>
      <c r="I731" s="19">
        <v>0</v>
      </c>
      <c r="J731" s="45">
        <f t="shared" si="33"/>
        <v>0</v>
      </c>
      <c r="K731" s="35">
        <f t="shared" si="34"/>
        <v>-0.42056648110390488</v>
      </c>
      <c r="L731" s="35">
        <f t="shared" si="35"/>
        <v>-0.42131504909146505</v>
      </c>
    </row>
    <row r="732" spans="5:12" s="10" customFormat="1" x14ac:dyDescent="0.25">
      <c r="E732" s="16" t="s">
        <v>72</v>
      </c>
      <c r="F732" s="17">
        <v>1990</v>
      </c>
      <c r="G732" s="18">
        <v>0.17160359794921431</v>
      </c>
      <c r="H732" s="40">
        <f>G732*'Example - income calc'!$H$11*3.1</f>
        <v>921.24575839298018</v>
      </c>
      <c r="I732" s="19">
        <v>0.3</v>
      </c>
      <c r="J732" s="45">
        <f t="shared" si="33"/>
        <v>420</v>
      </c>
      <c r="K732" s="35">
        <f t="shared" si="34"/>
        <v>-0.55019171751760076</v>
      </c>
      <c r="L732" s="35">
        <f t="shared" si="35"/>
        <v>-0.53368522260811646</v>
      </c>
    </row>
    <row r="733" spans="5:12" s="10" customFormat="1" x14ac:dyDescent="0.25">
      <c r="E733" s="16" t="s">
        <v>72</v>
      </c>
      <c r="F733" s="17">
        <v>1991</v>
      </c>
      <c r="G733" s="18">
        <v>2.0467531890419846</v>
      </c>
      <c r="H733" s="40">
        <f>G733*'Example - income calc'!$H$11*3.1</f>
        <v>10987.897202716353</v>
      </c>
      <c r="I733" s="19">
        <v>0</v>
      </c>
      <c r="J733" s="45">
        <f t="shared" si="33"/>
        <v>0</v>
      </c>
      <c r="K733" s="35">
        <f t="shared" si="34"/>
        <v>-0.37561814588458403</v>
      </c>
      <c r="L733" s="35">
        <f t="shared" si="35"/>
        <v>-0.37604285095246598</v>
      </c>
    </row>
    <row r="734" spans="5:12" s="10" customFormat="1" x14ac:dyDescent="0.25">
      <c r="E734" s="16" t="s">
        <v>72</v>
      </c>
      <c r="F734" s="17">
        <v>1992</v>
      </c>
      <c r="G734" s="18">
        <v>1.3327075681670428</v>
      </c>
      <c r="H734" s="40">
        <f>G734*'Example - income calc'!$H$11*3.1</f>
        <v>7154.5772292924867</v>
      </c>
      <c r="I734" s="19">
        <v>3.8399999999999997E-2</v>
      </c>
      <c r="J734" s="45">
        <f t="shared" si="33"/>
        <v>53.76</v>
      </c>
      <c r="K734" s="35">
        <f t="shared" si="34"/>
        <v>-0.41036795721003166</v>
      </c>
      <c r="L734" s="35">
        <f t="shared" si="35"/>
        <v>-0.41041615871857301</v>
      </c>
    </row>
    <row r="735" spans="5:12" s="10" customFormat="1" x14ac:dyDescent="0.25">
      <c r="E735" s="16" t="s">
        <v>72</v>
      </c>
      <c r="F735" s="17">
        <v>1993</v>
      </c>
      <c r="G735" s="18">
        <v>0.72190170100008555</v>
      </c>
      <c r="H735" s="40">
        <f>G735*'Example - income calc'!$H$11*3.1</f>
        <v>3875.4949661360006</v>
      </c>
      <c r="I735" s="19">
        <v>5.8799999999999998E-2</v>
      </c>
      <c r="J735" s="45">
        <f t="shared" si="33"/>
        <v>82.32</v>
      </c>
      <c r="K735" s="35">
        <f t="shared" si="34"/>
        <v>-0.45938972189320115</v>
      </c>
      <c r="L735" s="35">
        <f t="shared" si="35"/>
        <v>-0.45890507698594685</v>
      </c>
    </row>
    <row r="736" spans="5:12" s="10" customFormat="1" x14ac:dyDescent="0.25">
      <c r="E736" s="16" t="s">
        <v>72</v>
      </c>
      <c r="F736" s="17">
        <v>1994</v>
      </c>
      <c r="G736" s="18">
        <v>1.8184321223574542</v>
      </c>
      <c r="H736" s="40">
        <f>G736*'Example - income calc'!$H$11*3.1</f>
        <v>9762.1664094894313</v>
      </c>
      <c r="I736" s="19">
        <v>0</v>
      </c>
      <c r="J736" s="45">
        <f t="shared" si="33"/>
        <v>0</v>
      </c>
      <c r="K736" s="35">
        <f t="shared" si="34"/>
        <v>-0.38514272075145489</v>
      </c>
      <c r="L736" s="35">
        <f t="shared" si="35"/>
        <v>-0.38562421665462387</v>
      </c>
    </row>
    <row r="737" spans="5:12" s="10" customFormat="1" x14ac:dyDescent="0.25">
      <c r="E737" s="16" t="s">
        <v>72</v>
      </c>
      <c r="F737" s="17">
        <v>1995</v>
      </c>
      <c r="G737" s="18">
        <v>1.428233621194656</v>
      </c>
      <c r="H737" s="40">
        <f>G737*'Example - income calc'!$H$11*3.1</f>
        <v>7667.4043041289706</v>
      </c>
      <c r="I737" s="19">
        <v>0</v>
      </c>
      <c r="J737" s="45">
        <f t="shared" si="33"/>
        <v>0</v>
      </c>
      <c r="K737" s="35">
        <f t="shared" si="34"/>
        <v>-0.40473821721681641</v>
      </c>
      <c r="L737" s="35">
        <f t="shared" si="35"/>
        <v>-0.40535574110565736</v>
      </c>
    </row>
    <row r="738" spans="5:12" s="10" customFormat="1" x14ac:dyDescent="0.25">
      <c r="E738" s="16" t="s">
        <v>72</v>
      </c>
      <c r="F738" s="17">
        <v>1996</v>
      </c>
      <c r="G738" s="18">
        <v>1.1126998758586446</v>
      </c>
      <c r="H738" s="40">
        <f>G738*'Example - income calc'!$H$11*3.1</f>
        <v>5973.4763912265935</v>
      </c>
      <c r="I738" s="19">
        <v>0</v>
      </c>
      <c r="J738" s="45">
        <f t="shared" si="33"/>
        <v>0</v>
      </c>
      <c r="K738" s="35">
        <f t="shared" si="34"/>
        <v>-0.42500938368351004</v>
      </c>
      <c r="L738" s="35">
        <f t="shared" si="35"/>
        <v>-0.42579848666447762</v>
      </c>
    </row>
    <row r="739" spans="5:12" s="10" customFormat="1" x14ac:dyDescent="0.25">
      <c r="E739" s="16" t="s">
        <v>72</v>
      </c>
      <c r="F739" s="17">
        <v>1997</v>
      </c>
      <c r="G739" s="18">
        <v>1.306077749560461</v>
      </c>
      <c r="H739" s="40">
        <f>G739*'Example - income calc'!$H$11*3.1</f>
        <v>7011.6163139546379</v>
      </c>
      <c r="I739" s="19">
        <v>0</v>
      </c>
      <c r="J739" s="45">
        <f t="shared" si="33"/>
        <v>0</v>
      </c>
      <c r="K739" s="35">
        <f t="shared" si="34"/>
        <v>-0.41200897518525892</v>
      </c>
      <c r="L739" s="35">
        <f t="shared" si="35"/>
        <v>-0.41268418471851265</v>
      </c>
    </row>
    <row r="740" spans="5:12" s="10" customFormat="1" x14ac:dyDescent="0.25">
      <c r="E740" s="16" t="s">
        <v>72</v>
      </c>
      <c r="F740" s="17">
        <v>1998</v>
      </c>
      <c r="G740" s="18">
        <v>1.568671048080249</v>
      </c>
      <c r="H740" s="40">
        <f>G740*'Example - income calc'!$H$11*3.1</f>
        <v>8421.3359546545362</v>
      </c>
      <c r="I740" s="19">
        <v>0</v>
      </c>
      <c r="J740" s="45">
        <f t="shared" si="33"/>
        <v>0</v>
      </c>
      <c r="K740" s="35">
        <f t="shared" si="34"/>
        <v>-0.39711463406992975</v>
      </c>
      <c r="L740" s="35">
        <f t="shared" si="35"/>
        <v>-0.39767599303092543</v>
      </c>
    </row>
    <row r="741" spans="5:12" s="10" customFormat="1" x14ac:dyDescent="0.25">
      <c r="E741" s="16" t="s">
        <v>72</v>
      </c>
      <c r="F741" s="17">
        <v>1999</v>
      </c>
      <c r="G741" s="18">
        <v>1.4423031780946602</v>
      </c>
      <c r="H741" s="40">
        <f>G741*'Example - income calc'!$H$11*3.1</f>
        <v>7742.9360515485878</v>
      </c>
      <c r="I741" s="19">
        <v>3.8399999999999997E-2</v>
      </c>
      <c r="J741" s="45">
        <f t="shared" si="33"/>
        <v>53.76</v>
      </c>
      <c r="K741" s="35">
        <f t="shared" si="34"/>
        <v>-0.4039410324627225</v>
      </c>
      <c r="L741" s="35">
        <f t="shared" si="35"/>
        <v>-0.4039855750531301</v>
      </c>
    </row>
    <row r="742" spans="5:12" s="10" customFormat="1" x14ac:dyDescent="0.25">
      <c r="E742" s="16" t="s">
        <v>72</v>
      </c>
      <c r="F742" s="17">
        <v>2000</v>
      </c>
      <c r="G742" s="18">
        <v>0.38180604210512159</v>
      </c>
      <c r="H742" s="40">
        <f>G742*'Example - income calc'!$H$11*3.1</f>
        <v>2049.70758784586</v>
      </c>
      <c r="I742" s="19">
        <v>0.12</v>
      </c>
      <c r="J742" s="45">
        <f t="shared" si="33"/>
        <v>168</v>
      </c>
      <c r="K742" s="35">
        <f t="shared" si="34"/>
        <v>-0.50544965108241524</v>
      </c>
      <c r="L742" s="35">
        <f t="shared" si="35"/>
        <v>-0.50196658651227621</v>
      </c>
    </row>
    <row r="743" spans="5:12" s="10" customFormat="1" x14ac:dyDescent="0.25">
      <c r="E743" s="16" t="s">
        <v>72</v>
      </c>
      <c r="F743" s="17">
        <v>2001</v>
      </c>
      <c r="G743" s="18">
        <v>0.82133328553247176</v>
      </c>
      <c r="H743" s="40">
        <f>G743*'Example - income calc'!$H$11*3.1</f>
        <v>4409.2887012059546</v>
      </c>
      <c r="I743" s="19">
        <v>2.0400000000000001E-2</v>
      </c>
      <c r="J743" s="45">
        <f t="shared" si="33"/>
        <v>28.560000000000002</v>
      </c>
      <c r="K743" s="35">
        <f t="shared" si="34"/>
        <v>-0.44930319408226538</v>
      </c>
      <c r="L743" s="35">
        <f t="shared" si="35"/>
        <v>-0.44983116511042032</v>
      </c>
    </row>
    <row r="744" spans="5:12" s="10" customFormat="1" x14ac:dyDescent="0.25">
      <c r="E744" s="16" t="s">
        <v>72</v>
      </c>
      <c r="F744" s="17">
        <v>2002</v>
      </c>
      <c r="G744" s="18">
        <v>1.615383</v>
      </c>
      <c r="H744" s="40">
        <f>G744*'Example - income calc'!$H$11*3.1</f>
        <v>8672.1068480775466</v>
      </c>
      <c r="I744" s="19">
        <v>0</v>
      </c>
      <c r="J744" s="45">
        <f t="shared" si="33"/>
        <v>0</v>
      </c>
      <c r="K744" s="35">
        <f t="shared" si="34"/>
        <v>-0.39473224016359587</v>
      </c>
      <c r="L744" s="35">
        <f t="shared" si="35"/>
        <v>-0.39527691542268134</v>
      </c>
    </row>
    <row r="745" spans="5:12" s="10" customFormat="1" x14ac:dyDescent="0.25">
      <c r="E745" s="16" t="s">
        <v>72</v>
      </c>
      <c r="F745" s="17">
        <v>2003</v>
      </c>
      <c r="G745" s="18">
        <v>0.63</v>
      </c>
      <c r="H745" s="40">
        <f>G745*'Example - income calc'!$H$11*3.1</f>
        <v>3382.1250528752958</v>
      </c>
      <c r="I745" s="19">
        <v>6.2399999999999997E-2</v>
      </c>
      <c r="J745" s="45">
        <f t="shared" si="33"/>
        <v>87.36</v>
      </c>
      <c r="K745" s="35">
        <f t="shared" si="34"/>
        <v>-0.46981293699828286</v>
      </c>
      <c r="L745" s="35">
        <f t="shared" si="35"/>
        <v>-0.46915895165584887</v>
      </c>
    </row>
    <row r="746" spans="5:12" s="10" customFormat="1" x14ac:dyDescent="0.25">
      <c r="E746" s="16" t="s">
        <v>72</v>
      </c>
      <c r="F746" s="17">
        <v>2004</v>
      </c>
      <c r="G746" s="18">
        <v>1.377</v>
      </c>
      <c r="H746" s="40">
        <f>G746*'Example - income calc'!$H$11*3.1</f>
        <v>7392.3590441417182</v>
      </c>
      <c r="I746" s="19">
        <v>0</v>
      </c>
      <c r="J746" s="45">
        <f t="shared" si="33"/>
        <v>0</v>
      </c>
      <c r="K746" s="35">
        <f t="shared" si="34"/>
        <v>-0.40770920953744061</v>
      </c>
      <c r="L746" s="35">
        <f t="shared" si="35"/>
        <v>-0.40834980602935289</v>
      </c>
    </row>
    <row r="747" spans="5:12" s="10" customFormat="1" x14ac:dyDescent="0.25">
      <c r="E747" s="16" t="s">
        <v>72</v>
      </c>
      <c r="F747" s="17">
        <v>2005</v>
      </c>
      <c r="G747" s="18">
        <v>1.2060000000000002</v>
      </c>
      <c r="H747" s="40">
        <f>G747*'Example - income calc'!$H$11*3.1</f>
        <v>6474.3536726469965</v>
      </c>
      <c r="I747" s="19">
        <v>0</v>
      </c>
      <c r="J747" s="45">
        <f t="shared" si="33"/>
        <v>0</v>
      </c>
      <c r="K747" s="35">
        <f t="shared" si="34"/>
        <v>-0.41848466807724227</v>
      </c>
      <c r="L747" s="35">
        <f t="shared" si="35"/>
        <v>-0.41921482747356459</v>
      </c>
    </row>
    <row r="748" spans="5:12" s="10" customFormat="1" x14ac:dyDescent="0.25">
      <c r="E748" s="16" t="s">
        <v>72</v>
      </c>
      <c r="F748" s="17">
        <v>2006</v>
      </c>
      <c r="G748" s="18">
        <v>0.48403569265178698</v>
      </c>
      <c r="H748" s="40">
        <f>G748*'Example - income calc'!$H$11*3.1</f>
        <v>2598.5226073070721</v>
      </c>
      <c r="I748" s="19">
        <v>0</v>
      </c>
      <c r="J748" s="45">
        <f t="shared" si="33"/>
        <v>0</v>
      </c>
      <c r="K748" s="35">
        <f t="shared" si="34"/>
        <v>-0.48916881275291563</v>
      </c>
      <c r="L748" s="35">
        <f t="shared" si="35"/>
        <v>-0.49076823509828438</v>
      </c>
    </row>
    <row r="749" spans="5:12" s="10" customFormat="1" x14ac:dyDescent="0.25">
      <c r="E749" s="16" t="s">
        <v>72</v>
      </c>
      <c r="F749" s="17">
        <v>2007</v>
      </c>
      <c r="G749" s="18">
        <v>1.3411044829174446</v>
      </c>
      <c r="H749" s="40">
        <f>G749*'Example - income calc'!$H$11*3.1</f>
        <v>7199.65566698168</v>
      </c>
      <c r="I749" s="19">
        <v>0</v>
      </c>
      <c r="J749" s="45">
        <f t="shared" si="33"/>
        <v>0</v>
      </c>
      <c r="K749" s="35">
        <f t="shared" si="34"/>
        <v>-0.40985723634299592</v>
      </c>
      <c r="L749" s="35">
        <f t="shared" si="35"/>
        <v>-0.41051494154869972</v>
      </c>
    </row>
    <row r="750" spans="5:12" s="10" customFormat="1" x14ac:dyDescent="0.25">
      <c r="E750" s="16" t="s">
        <v>72</v>
      </c>
      <c r="F750" s="17">
        <v>2008</v>
      </c>
      <c r="G750" s="18">
        <v>1.9136328656408312</v>
      </c>
      <c r="H750" s="40">
        <f>G750*'Example - income calc'!$H$11*3.1</f>
        <v>10273.24707442762</v>
      </c>
      <c r="I750" s="19">
        <v>0</v>
      </c>
      <c r="J750" s="45">
        <f t="shared" si="33"/>
        <v>0</v>
      </c>
      <c r="K750" s="35">
        <f t="shared" si="34"/>
        <v>-0.38102556158583967</v>
      </c>
      <c r="L750" s="35">
        <f t="shared" si="35"/>
        <v>-0.3814818059393339</v>
      </c>
    </row>
    <row r="751" spans="5:12" s="10" customFormat="1" x14ac:dyDescent="0.25">
      <c r="E751" s="16" t="s">
        <v>72</v>
      </c>
      <c r="F751" s="17">
        <v>2009</v>
      </c>
      <c r="G751" s="18">
        <v>1.8234662722356116</v>
      </c>
      <c r="H751" s="40">
        <f>G751*'Example - income calc'!$H$11*3.1</f>
        <v>9789.1920038114076</v>
      </c>
      <c r="I751" s="19">
        <v>0</v>
      </c>
      <c r="J751" s="45">
        <f t="shared" si="33"/>
        <v>0</v>
      </c>
      <c r="K751" s="35">
        <f t="shared" si="34"/>
        <v>-0.38491938723458402</v>
      </c>
      <c r="L751" s="35">
        <f t="shared" si="35"/>
        <v>-0.38539948524390866</v>
      </c>
    </row>
    <row r="752" spans="5:12" s="10" customFormat="1" x14ac:dyDescent="0.25">
      <c r="E752" s="16" t="s">
        <v>72</v>
      </c>
      <c r="F752" s="17">
        <v>2010</v>
      </c>
      <c r="G752" s="31">
        <v>1.6664429756991601</v>
      </c>
      <c r="H752" s="40">
        <f>G752*'Example - income calc'!$H$11*3.1</f>
        <v>8946.219900476488</v>
      </c>
      <c r="I752" s="19">
        <v>0</v>
      </c>
      <c r="J752" s="45">
        <f t="shared" si="33"/>
        <v>0</v>
      </c>
      <c r="K752" s="35">
        <f t="shared" si="34"/>
        <v>-0.39220779674390888</v>
      </c>
      <c r="L752" s="35">
        <f t="shared" si="35"/>
        <v>-0.39273523030051088</v>
      </c>
    </row>
    <row r="753" spans="5:12" s="10" customFormat="1" x14ac:dyDescent="0.25">
      <c r="E753" s="16" t="s">
        <v>72</v>
      </c>
      <c r="F753" s="17">
        <v>2011</v>
      </c>
      <c r="G753" s="32">
        <v>1.2360299606228162</v>
      </c>
      <c r="H753" s="40">
        <f>G753*'Example - income calc'!$H$11*3.1</f>
        <v>6635.5680887728449</v>
      </c>
      <c r="I753" s="19">
        <v>6.6000000000000003E-2</v>
      </c>
      <c r="J753" s="45">
        <f t="shared" si="33"/>
        <v>92.4</v>
      </c>
      <c r="K753" s="35">
        <f t="shared" si="34"/>
        <v>-0.41648801387447126</v>
      </c>
      <c r="L753" s="35">
        <f t="shared" si="35"/>
        <v>-0.41606808524098882</v>
      </c>
    </row>
    <row r="754" spans="5:12" s="10" customFormat="1" x14ac:dyDescent="0.25">
      <c r="E754" s="16" t="s">
        <v>72</v>
      </c>
      <c r="F754" s="17">
        <v>2012</v>
      </c>
      <c r="G754" s="32">
        <v>1.7254716698083838</v>
      </c>
      <c r="H754" s="40">
        <f>G754*'Example - income calc'!$H$11*3.1</f>
        <v>9263.1126388658813</v>
      </c>
      <c r="I754" s="19">
        <v>0</v>
      </c>
      <c r="J754" s="45">
        <f t="shared" si="33"/>
        <v>0</v>
      </c>
      <c r="K754" s="35">
        <f t="shared" si="34"/>
        <v>-0.38938718771562725</v>
      </c>
      <c r="L754" s="35">
        <f t="shared" si="35"/>
        <v>-0.38989587786445939</v>
      </c>
    </row>
    <row r="755" spans="5:12" s="10" customFormat="1" x14ac:dyDescent="0.25">
      <c r="E755" s="16" t="s">
        <v>72</v>
      </c>
      <c r="F755" s="17">
        <v>2013</v>
      </c>
      <c r="G755" s="32">
        <v>0.97440687918649849</v>
      </c>
      <c r="H755" s="40">
        <f>G755*'Example - income calc'!$H$11*3.1</f>
        <v>5231.0570123661719</v>
      </c>
      <c r="I755" s="19">
        <v>0</v>
      </c>
      <c r="J755" s="45">
        <f t="shared" si="33"/>
        <v>0</v>
      </c>
      <c r="K755" s="35">
        <f t="shared" si="34"/>
        <v>-0.43570378169364249</v>
      </c>
      <c r="L755" s="35">
        <f t="shared" si="35"/>
        <v>-0.43659772275373143</v>
      </c>
    </row>
    <row r="756" spans="5:12" s="10" customFormat="1" x14ac:dyDescent="0.25">
      <c r="E756" s="16" t="s">
        <v>73</v>
      </c>
      <c r="F756" s="17">
        <v>1985</v>
      </c>
      <c r="G756" s="18">
        <v>1.3509691534148727</v>
      </c>
      <c r="H756" s="40">
        <f>G756*'Example - income calc'!$H$11*3.1</f>
        <v>7252.6136816288417</v>
      </c>
      <c r="I756" s="19">
        <v>4.6800000000000001E-2</v>
      </c>
      <c r="J756" s="45">
        <f t="shared" si="33"/>
        <v>65.52</v>
      </c>
      <c r="K756" s="35">
        <f t="shared" si="34"/>
        <v>-0.40926128016232127</v>
      </c>
      <c r="L756" s="35">
        <f t="shared" si="35"/>
        <v>-0.4091770053939835</v>
      </c>
    </row>
    <row r="757" spans="5:12" s="10" customFormat="1" x14ac:dyDescent="0.25">
      <c r="E757" s="16" t="s">
        <v>73</v>
      </c>
      <c r="F757" s="17">
        <v>1986</v>
      </c>
      <c r="G757" s="18">
        <v>3.2253016221393085</v>
      </c>
      <c r="H757" s="40">
        <f>G757*'Example - income calc'!$H$11*3.1</f>
        <v>17314.878443359819</v>
      </c>
      <c r="I757" s="19">
        <v>0</v>
      </c>
      <c r="J757" s="45">
        <f t="shared" si="33"/>
        <v>0</v>
      </c>
      <c r="K757" s="35">
        <f t="shared" si="34"/>
        <v>-0.33986480575860395</v>
      </c>
      <c r="L757" s="35">
        <f t="shared" si="35"/>
        <v>-0.34012212993532315</v>
      </c>
    </row>
    <row r="758" spans="5:12" s="10" customFormat="1" x14ac:dyDescent="0.25">
      <c r="E758" s="16" t="s">
        <v>73</v>
      </c>
      <c r="F758" s="17">
        <v>1987</v>
      </c>
      <c r="G758" s="18">
        <v>1.6868876144526819</v>
      </c>
      <c r="H758" s="40">
        <f>G758*'Example - income calc'!$H$11*3.1</f>
        <v>9055.9759717864417</v>
      </c>
      <c r="I758" s="19">
        <v>7.9200000000000007E-2</v>
      </c>
      <c r="J758" s="45">
        <f t="shared" si="33"/>
        <v>110.88000000000001</v>
      </c>
      <c r="K758" s="35">
        <f t="shared" si="34"/>
        <v>-0.39121931614655953</v>
      </c>
      <c r="L758" s="35">
        <f t="shared" si="35"/>
        <v>-0.390747489667437</v>
      </c>
    </row>
    <row r="759" spans="5:12" s="10" customFormat="1" x14ac:dyDescent="0.25">
      <c r="E759" s="16" t="s">
        <v>73</v>
      </c>
      <c r="F759" s="17">
        <v>1988</v>
      </c>
      <c r="G759" s="18">
        <v>1.1111739797101701</v>
      </c>
      <c r="H759" s="40">
        <f>G759*'Example - income calc'!$H$11*3.1</f>
        <v>5965.2846902871615</v>
      </c>
      <c r="I759" s="19">
        <v>0.24</v>
      </c>
      <c r="J759" s="45">
        <f t="shared" si="33"/>
        <v>336</v>
      </c>
      <c r="K759" s="35">
        <f t="shared" si="34"/>
        <v>-0.42512039065418639</v>
      </c>
      <c r="L759" s="35">
        <f t="shared" si="35"/>
        <v>-0.42143211693044402</v>
      </c>
    </row>
    <row r="760" spans="5:12" s="10" customFormat="1" x14ac:dyDescent="0.25">
      <c r="E760" s="16" t="s">
        <v>73</v>
      </c>
      <c r="F760" s="17">
        <v>1989</v>
      </c>
      <c r="G760" s="18">
        <v>1.1754427878191154</v>
      </c>
      <c r="H760" s="40">
        <f>G760*'Example - income calc'!$H$11*3.1</f>
        <v>6310.3087315946204</v>
      </c>
      <c r="I760" s="19">
        <v>0</v>
      </c>
      <c r="J760" s="45">
        <f t="shared" si="33"/>
        <v>0</v>
      </c>
      <c r="K760" s="35">
        <f t="shared" si="34"/>
        <v>-0.42056648110390488</v>
      </c>
      <c r="L760" s="35">
        <f t="shared" si="35"/>
        <v>-0.42131504909146505</v>
      </c>
    </row>
    <row r="761" spans="5:12" s="10" customFormat="1" x14ac:dyDescent="0.25">
      <c r="E761" s="16" t="s">
        <v>73</v>
      </c>
      <c r="F761" s="17">
        <v>1990</v>
      </c>
      <c r="G761" s="18">
        <v>0.17160359794921431</v>
      </c>
      <c r="H761" s="40">
        <f>G761*'Example - income calc'!$H$11*3.1</f>
        <v>921.24575839298018</v>
      </c>
      <c r="I761" s="19">
        <v>0.25800000000000001</v>
      </c>
      <c r="J761" s="45">
        <f t="shared" si="33"/>
        <v>361.2</v>
      </c>
      <c r="K761" s="35">
        <f t="shared" si="34"/>
        <v>-0.55019171751760076</v>
      </c>
      <c r="L761" s="35">
        <f t="shared" si="35"/>
        <v>-0.53620059647177321</v>
      </c>
    </row>
    <row r="762" spans="5:12" s="10" customFormat="1" x14ac:dyDescent="0.25">
      <c r="E762" s="16" t="s">
        <v>73</v>
      </c>
      <c r="F762" s="17">
        <v>1991</v>
      </c>
      <c r="G762" s="18">
        <v>2.0467531890419846</v>
      </c>
      <c r="H762" s="40">
        <f>G762*'Example - income calc'!$H$11*3.1</f>
        <v>10987.897202716353</v>
      </c>
      <c r="I762" s="19">
        <v>0</v>
      </c>
      <c r="J762" s="45">
        <f t="shared" si="33"/>
        <v>0</v>
      </c>
      <c r="K762" s="35">
        <f t="shared" si="34"/>
        <v>-0.37561814588458403</v>
      </c>
      <c r="L762" s="35">
        <f t="shared" si="35"/>
        <v>-0.37604285095246598</v>
      </c>
    </row>
    <row r="763" spans="5:12" s="10" customFormat="1" x14ac:dyDescent="0.25">
      <c r="E763" s="16" t="s">
        <v>73</v>
      </c>
      <c r="F763" s="17">
        <v>1992</v>
      </c>
      <c r="G763" s="18">
        <v>1.3327075681670428</v>
      </c>
      <c r="H763" s="40">
        <f>G763*'Example - income calc'!$H$11*3.1</f>
        <v>7154.5772292924867</v>
      </c>
      <c r="I763" s="19">
        <v>4.9200000000000001E-2</v>
      </c>
      <c r="J763" s="45">
        <f t="shared" si="33"/>
        <v>68.88</v>
      </c>
      <c r="K763" s="35">
        <f t="shared" si="34"/>
        <v>-0.41036795721003166</v>
      </c>
      <c r="L763" s="35">
        <f t="shared" si="35"/>
        <v>-0.41024439969281778</v>
      </c>
    </row>
    <row r="764" spans="5:12" s="10" customFormat="1" x14ac:dyDescent="0.25">
      <c r="E764" s="16" t="s">
        <v>73</v>
      </c>
      <c r="F764" s="17">
        <v>1993</v>
      </c>
      <c r="G764" s="18">
        <v>0.72190170100008555</v>
      </c>
      <c r="H764" s="40">
        <f>G764*'Example - income calc'!$H$11*3.1</f>
        <v>3875.4949661360006</v>
      </c>
      <c r="I764" s="19">
        <v>4.9200000000000001E-2</v>
      </c>
      <c r="J764" s="45">
        <f t="shared" si="33"/>
        <v>68.88</v>
      </c>
      <c r="K764" s="35">
        <f t="shared" si="34"/>
        <v>-0.45938972189320115</v>
      </c>
      <c r="L764" s="35">
        <f t="shared" si="35"/>
        <v>-0.45917259083248774</v>
      </c>
    </row>
    <row r="765" spans="5:12" s="10" customFormat="1" x14ac:dyDescent="0.25">
      <c r="E765" s="16" t="s">
        <v>73</v>
      </c>
      <c r="F765" s="17">
        <v>1994</v>
      </c>
      <c r="G765" s="18">
        <v>1.8184321223574542</v>
      </c>
      <c r="H765" s="40">
        <f>G765*'Example - income calc'!$H$11*3.1</f>
        <v>9762.1664094894313</v>
      </c>
      <c r="I765" s="19">
        <v>7.6799999999999993E-2</v>
      </c>
      <c r="J765" s="45">
        <f t="shared" si="33"/>
        <v>107.52</v>
      </c>
      <c r="K765" s="35">
        <f t="shared" si="34"/>
        <v>-0.38514272075145489</v>
      </c>
      <c r="L765" s="35">
        <f t="shared" si="35"/>
        <v>-0.38473399123334512</v>
      </c>
    </row>
    <row r="766" spans="5:12" s="10" customFormat="1" x14ac:dyDescent="0.25">
      <c r="E766" s="16" t="s">
        <v>73</v>
      </c>
      <c r="F766" s="17">
        <v>1995</v>
      </c>
      <c r="G766" s="18">
        <v>1.428233621194656</v>
      </c>
      <c r="H766" s="40">
        <f>G766*'Example - income calc'!$H$11*3.1</f>
        <v>7667.4043041289706</v>
      </c>
      <c r="I766" s="19">
        <v>0</v>
      </c>
      <c r="J766" s="45">
        <f t="shared" si="33"/>
        <v>0</v>
      </c>
      <c r="K766" s="35">
        <f t="shared" si="34"/>
        <v>-0.40473821721681641</v>
      </c>
      <c r="L766" s="35">
        <f t="shared" si="35"/>
        <v>-0.40535574110565736</v>
      </c>
    </row>
    <row r="767" spans="5:12" s="10" customFormat="1" x14ac:dyDescent="0.25">
      <c r="E767" s="16" t="s">
        <v>73</v>
      </c>
      <c r="F767" s="17">
        <v>1996</v>
      </c>
      <c r="G767" s="18">
        <v>1.1126998758586446</v>
      </c>
      <c r="H767" s="40">
        <f>G767*'Example - income calc'!$H$11*3.1</f>
        <v>5973.4763912265935</v>
      </c>
      <c r="I767" s="19">
        <v>0</v>
      </c>
      <c r="J767" s="45">
        <f t="shared" si="33"/>
        <v>0</v>
      </c>
      <c r="K767" s="35">
        <f t="shared" si="34"/>
        <v>-0.42500938368351004</v>
      </c>
      <c r="L767" s="35">
        <f t="shared" si="35"/>
        <v>-0.42579848666447762</v>
      </c>
    </row>
    <row r="768" spans="5:12" s="10" customFormat="1" x14ac:dyDescent="0.25">
      <c r="E768" s="16" t="s">
        <v>73</v>
      </c>
      <c r="F768" s="17">
        <v>1997</v>
      </c>
      <c r="G768" s="18">
        <v>1.306077749560461</v>
      </c>
      <c r="H768" s="40">
        <f>G768*'Example - income calc'!$H$11*3.1</f>
        <v>7011.6163139546379</v>
      </c>
      <c r="I768" s="19">
        <v>0</v>
      </c>
      <c r="J768" s="45">
        <f t="shared" si="33"/>
        <v>0</v>
      </c>
      <c r="K768" s="35">
        <f t="shared" si="34"/>
        <v>-0.41200897518525892</v>
      </c>
      <c r="L768" s="35">
        <f t="shared" si="35"/>
        <v>-0.41268418471851265</v>
      </c>
    </row>
    <row r="769" spans="5:12" s="10" customFormat="1" x14ac:dyDescent="0.25">
      <c r="E769" s="16" t="s">
        <v>73</v>
      </c>
      <c r="F769" s="17">
        <v>1998</v>
      </c>
      <c r="G769" s="18">
        <v>1.568671048080249</v>
      </c>
      <c r="H769" s="40">
        <f>G769*'Example - income calc'!$H$11*3.1</f>
        <v>8421.3359546545362</v>
      </c>
      <c r="I769" s="19">
        <v>0</v>
      </c>
      <c r="J769" s="45">
        <f t="shared" si="33"/>
        <v>0</v>
      </c>
      <c r="K769" s="35">
        <f t="shared" si="34"/>
        <v>-0.39711463406992975</v>
      </c>
      <c r="L769" s="35">
        <f t="shared" si="35"/>
        <v>-0.39767599303092543</v>
      </c>
    </row>
    <row r="770" spans="5:12" s="10" customFormat="1" x14ac:dyDescent="0.25">
      <c r="E770" s="16" t="s">
        <v>73</v>
      </c>
      <c r="F770" s="17">
        <v>1999</v>
      </c>
      <c r="G770" s="18">
        <v>1.4423031780946602</v>
      </c>
      <c r="H770" s="40">
        <f>G770*'Example - income calc'!$H$11*3.1</f>
        <v>7742.9360515485878</v>
      </c>
      <c r="I770" s="19">
        <v>0</v>
      </c>
      <c r="J770" s="45">
        <f t="shared" ref="J770" si="36">I770*1400</f>
        <v>0</v>
      </c>
      <c r="K770" s="35">
        <f t="shared" ref="K770:K784" si="37">(H770+$B$3)^(1-$B$2)/(1-$B$2)</f>
        <v>-0.4039410324627225</v>
      </c>
      <c r="L770" s="35">
        <f t="shared" ref="L770:L784" si="38">(H770+J770+$B$3-$B$4)^(1-$B$2)/(1-$B$2)</f>
        <v>-0.40455248044286352</v>
      </c>
    </row>
    <row r="771" spans="5:12" s="10" customFormat="1" x14ac:dyDescent="0.25">
      <c r="E771" s="16" t="s">
        <v>73</v>
      </c>
      <c r="F771" s="17">
        <v>2000</v>
      </c>
      <c r="G771" s="18">
        <v>0.38180604210512159</v>
      </c>
      <c r="H771" s="40">
        <f>G771*'Example - income calc'!$H$11*3.1</f>
        <v>2049.70758784586</v>
      </c>
      <c r="I771" s="19">
        <v>8.6399999999999991E-2</v>
      </c>
      <c r="J771" s="45">
        <f t="shared" ref="J771:J784" si="39">I771*1400</f>
        <v>120.96</v>
      </c>
      <c r="K771" s="35">
        <f t="shared" si="37"/>
        <v>-0.50544965108241524</v>
      </c>
      <c r="L771" s="35">
        <f t="shared" si="38"/>
        <v>-0.50344135641380106</v>
      </c>
    </row>
    <row r="772" spans="5:12" s="10" customFormat="1" x14ac:dyDescent="0.25">
      <c r="E772" s="16" t="s">
        <v>73</v>
      </c>
      <c r="F772" s="17">
        <v>2001</v>
      </c>
      <c r="G772" s="18">
        <v>0.82133328553247176</v>
      </c>
      <c r="H772" s="40">
        <f>G772*'Example - income calc'!$H$11*3.1</f>
        <v>4409.2887012059546</v>
      </c>
      <c r="I772" s="19">
        <v>0</v>
      </c>
      <c r="J772" s="45">
        <f t="shared" si="39"/>
        <v>0</v>
      </c>
      <c r="K772" s="35">
        <f t="shared" si="37"/>
        <v>-0.44930319408226538</v>
      </c>
      <c r="L772" s="35">
        <f t="shared" si="38"/>
        <v>-0.45034633244605382</v>
      </c>
    </row>
    <row r="773" spans="5:12" s="10" customFormat="1" x14ac:dyDescent="0.25">
      <c r="E773" s="16" t="s">
        <v>73</v>
      </c>
      <c r="F773" s="17">
        <v>2002</v>
      </c>
      <c r="G773" s="18">
        <v>1.615383</v>
      </c>
      <c r="H773" s="40">
        <f>G773*'Example - income calc'!$H$11*3.1</f>
        <v>8672.1068480775466</v>
      </c>
      <c r="I773" s="19">
        <v>0</v>
      </c>
      <c r="J773" s="45">
        <f t="shared" si="39"/>
        <v>0</v>
      </c>
      <c r="K773" s="35">
        <f t="shared" si="37"/>
        <v>-0.39473224016359587</v>
      </c>
      <c r="L773" s="35">
        <f t="shared" si="38"/>
        <v>-0.39527691542268134</v>
      </c>
    </row>
    <row r="774" spans="5:12" s="10" customFormat="1" x14ac:dyDescent="0.25">
      <c r="E774" s="16" t="s">
        <v>73</v>
      </c>
      <c r="F774" s="17">
        <v>2003</v>
      </c>
      <c r="G774" s="18">
        <v>0.63</v>
      </c>
      <c r="H774" s="40">
        <f>G774*'Example - income calc'!$H$11*3.1</f>
        <v>3382.1250528752958</v>
      </c>
      <c r="I774" s="19">
        <v>3.5999999999999997E-2</v>
      </c>
      <c r="J774" s="45">
        <f t="shared" si="39"/>
        <v>50.4</v>
      </c>
      <c r="K774" s="35">
        <f t="shared" si="37"/>
        <v>-0.46981293699828286</v>
      </c>
      <c r="L774" s="35">
        <f t="shared" si="38"/>
        <v>-0.4699829692596369</v>
      </c>
    </row>
    <row r="775" spans="5:12" s="10" customFormat="1" x14ac:dyDescent="0.25">
      <c r="E775" s="16" t="s">
        <v>73</v>
      </c>
      <c r="F775" s="17">
        <v>2004</v>
      </c>
      <c r="G775" s="18">
        <v>1.377</v>
      </c>
      <c r="H775" s="40">
        <f>G775*'Example - income calc'!$H$11*3.1</f>
        <v>7392.3590441417182</v>
      </c>
      <c r="I775" s="19">
        <v>0</v>
      </c>
      <c r="J775" s="45">
        <f t="shared" si="39"/>
        <v>0</v>
      </c>
      <c r="K775" s="35">
        <f t="shared" si="37"/>
        <v>-0.40770920953744061</v>
      </c>
      <c r="L775" s="35">
        <f t="shared" si="38"/>
        <v>-0.40834980602935289</v>
      </c>
    </row>
    <row r="776" spans="5:12" s="10" customFormat="1" x14ac:dyDescent="0.25">
      <c r="E776" s="16" t="s">
        <v>73</v>
      </c>
      <c r="F776" s="17">
        <v>2005</v>
      </c>
      <c r="G776" s="18">
        <v>1.2060000000000002</v>
      </c>
      <c r="H776" s="40">
        <f>G776*'Example - income calc'!$H$11*3.1</f>
        <v>6474.3536726469965</v>
      </c>
      <c r="I776" s="19">
        <v>0</v>
      </c>
      <c r="J776" s="45">
        <f t="shared" si="39"/>
        <v>0</v>
      </c>
      <c r="K776" s="35">
        <f t="shared" si="37"/>
        <v>-0.41848466807724227</v>
      </c>
      <c r="L776" s="35">
        <f t="shared" si="38"/>
        <v>-0.41921482747356459</v>
      </c>
    </row>
    <row r="777" spans="5:12" s="10" customFormat="1" x14ac:dyDescent="0.25">
      <c r="E777" s="16" t="s">
        <v>73</v>
      </c>
      <c r="F777" s="17">
        <v>2006</v>
      </c>
      <c r="G777" s="18">
        <v>0.48403569265178698</v>
      </c>
      <c r="H777" s="40">
        <f>G777*'Example - income calc'!$H$11*3.1</f>
        <v>2598.5226073070721</v>
      </c>
      <c r="I777" s="19">
        <v>0</v>
      </c>
      <c r="J777" s="45">
        <f t="shared" si="39"/>
        <v>0</v>
      </c>
      <c r="K777" s="35">
        <f t="shared" si="37"/>
        <v>-0.48916881275291563</v>
      </c>
      <c r="L777" s="35">
        <f t="shared" si="38"/>
        <v>-0.49076823509828438</v>
      </c>
    </row>
    <row r="778" spans="5:12" s="10" customFormat="1" x14ac:dyDescent="0.25">
      <c r="E778" s="16" t="s">
        <v>73</v>
      </c>
      <c r="F778" s="17">
        <v>2007</v>
      </c>
      <c r="G778" s="18">
        <v>1.3411044829174446</v>
      </c>
      <c r="H778" s="40">
        <f>G778*'Example - income calc'!$H$11*3.1</f>
        <v>7199.65566698168</v>
      </c>
      <c r="I778" s="19">
        <v>0</v>
      </c>
      <c r="J778" s="45">
        <f t="shared" si="39"/>
        <v>0</v>
      </c>
      <c r="K778" s="35">
        <f t="shared" si="37"/>
        <v>-0.40985723634299592</v>
      </c>
      <c r="L778" s="35">
        <f t="shared" si="38"/>
        <v>-0.41051494154869972</v>
      </c>
    </row>
    <row r="779" spans="5:12" s="10" customFormat="1" x14ac:dyDescent="0.25">
      <c r="E779" s="16" t="s">
        <v>73</v>
      </c>
      <c r="F779" s="17">
        <v>2008</v>
      </c>
      <c r="G779" s="18">
        <v>1.9136328656408312</v>
      </c>
      <c r="H779" s="40">
        <f>G779*'Example - income calc'!$H$11*3.1</f>
        <v>10273.24707442762</v>
      </c>
      <c r="I779" s="19">
        <v>0</v>
      </c>
      <c r="J779" s="45">
        <f t="shared" si="39"/>
        <v>0</v>
      </c>
      <c r="K779" s="35">
        <f t="shared" si="37"/>
        <v>-0.38102556158583967</v>
      </c>
      <c r="L779" s="35">
        <f t="shared" si="38"/>
        <v>-0.3814818059393339</v>
      </c>
    </row>
    <row r="780" spans="5:12" s="10" customFormat="1" x14ac:dyDescent="0.25">
      <c r="E780" s="16" t="s">
        <v>73</v>
      </c>
      <c r="F780" s="17">
        <v>2009</v>
      </c>
      <c r="G780" s="18">
        <v>1.8234662722356116</v>
      </c>
      <c r="H780" s="40">
        <f>G780*'Example - income calc'!$H$11*3.1</f>
        <v>9789.1920038114076</v>
      </c>
      <c r="I780" s="19">
        <v>0</v>
      </c>
      <c r="J780" s="45">
        <f t="shared" si="39"/>
        <v>0</v>
      </c>
      <c r="K780" s="35">
        <f t="shared" si="37"/>
        <v>-0.38491938723458402</v>
      </c>
      <c r="L780" s="35">
        <f t="shared" si="38"/>
        <v>-0.38539948524390866</v>
      </c>
    </row>
    <row r="781" spans="5:12" s="10" customFormat="1" x14ac:dyDescent="0.25">
      <c r="E781" s="16" t="s">
        <v>73</v>
      </c>
      <c r="F781" s="17">
        <v>2010</v>
      </c>
      <c r="G781" s="31">
        <v>1.6664429756991601</v>
      </c>
      <c r="H781" s="40">
        <f>G781*'Example - income calc'!$H$11*3.1</f>
        <v>8946.219900476488</v>
      </c>
      <c r="I781" s="19">
        <v>0</v>
      </c>
      <c r="J781" s="45">
        <f t="shared" si="39"/>
        <v>0</v>
      </c>
      <c r="K781" s="35">
        <f t="shared" si="37"/>
        <v>-0.39220779674390888</v>
      </c>
      <c r="L781" s="35">
        <f t="shared" si="38"/>
        <v>-0.39273523030051088</v>
      </c>
    </row>
    <row r="782" spans="5:12" s="10" customFormat="1" x14ac:dyDescent="0.25">
      <c r="E782" s="16" t="s">
        <v>73</v>
      </c>
      <c r="F782" s="17">
        <v>2011</v>
      </c>
      <c r="G782" s="32">
        <v>1.2360299606228162</v>
      </c>
      <c r="H782" s="40">
        <f>G782*'Example - income calc'!$H$11*3.1</f>
        <v>6635.5680887728449</v>
      </c>
      <c r="I782" s="19">
        <v>9.6000000000000002E-2</v>
      </c>
      <c r="J782" s="45">
        <f t="shared" si="39"/>
        <v>134.4</v>
      </c>
      <c r="K782" s="35">
        <f t="shared" si="37"/>
        <v>-0.41648801387447126</v>
      </c>
      <c r="L782" s="35">
        <f t="shared" si="38"/>
        <v>-0.41555823846440709</v>
      </c>
    </row>
    <row r="783" spans="5:12" s="10" customFormat="1" x14ac:dyDescent="0.25">
      <c r="E783" s="16" t="s">
        <v>73</v>
      </c>
      <c r="F783" s="17">
        <v>2012</v>
      </c>
      <c r="G783" s="32">
        <v>1.7254716698083838</v>
      </c>
      <c r="H783" s="40">
        <f>G783*'Example - income calc'!$H$11*3.1</f>
        <v>9263.1126388658813</v>
      </c>
      <c r="I783" s="19">
        <v>0</v>
      </c>
      <c r="J783" s="45">
        <f t="shared" si="39"/>
        <v>0</v>
      </c>
      <c r="K783" s="35">
        <f t="shared" si="37"/>
        <v>-0.38938718771562725</v>
      </c>
      <c r="L783" s="35">
        <f t="shared" si="38"/>
        <v>-0.38989587786445939</v>
      </c>
    </row>
    <row r="784" spans="5:12" s="10" customFormat="1" x14ac:dyDescent="0.25">
      <c r="E784" s="16" t="s">
        <v>73</v>
      </c>
      <c r="F784" s="17">
        <v>2013</v>
      </c>
      <c r="G784" s="32">
        <v>0.97440687918649849</v>
      </c>
      <c r="H784" s="40">
        <f>G784*'Example - income calc'!$H$11*3.1</f>
        <v>5231.0570123661719</v>
      </c>
      <c r="I784" s="19">
        <v>0</v>
      </c>
      <c r="J784" s="45">
        <f t="shared" si="39"/>
        <v>0</v>
      </c>
      <c r="K784" s="35">
        <f t="shared" si="37"/>
        <v>-0.43570378169364249</v>
      </c>
      <c r="L784" s="35">
        <f t="shared" si="38"/>
        <v>-0.43659772275373143</v>
      </c>
    </row>
  </sheetData>
  <phoneticPr fontId="14" type="noConversion"/>
  <dataValidations count="3">
    <dataValidation allowBlank="1" showInputMessage="1" showErrorMessage="1" prompt="Calculated automatically" sqref="K1:L1"/>
    <dataValidation allowBlank="1" showInputMessage="1" showErrorMessage="1" prompt="Enter unique ID (individual, village, etc.)" sqref="E1"/>
    <dataValidation allowBlank="1" showInputMessage="1" showErrorMessage="1" prompt="Enter year" sqref="F1"/>
  </dataValidations>
  <pageMargins left="0.75" right="0.75" top="1" bottom="1" header="0.5" footer="0.5"/>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8"/>
  <sheetViews>
    <sheetView showGridLines="0" tabSelected="1" workbookViewId="0">
      <selection activeCell="I26" sqref="I26"/>
    </sheetView>
  </sheetViews>
  <sheetFormatPr baseColWidth="10" defaultColWidth="11" defaultRowHeight="15" x14ac:dyDescent="0.2"/>
  <cols>
    <col min="1" max="1" width="36.5" customWidth="1"/>
    <col min="2" max="11" width="12" customWidth="1"/>
  </cols>
  <sheetData>
    <row r="2" spans="1:11" x14ac:dyDescent="0.2">
      <c r="A2" s="7" t="s">
        <v>38</v>
      </c>
      <c r="B2" s="2"/>
      <c r="C2" s="2"/>
      <c r="H2" s="7" t="s">
        <v>20</v>
      </c>
      <c r="I2" s="2"/>
      <c r="J2" s="2"/>
      <c r="K2" s="2"/>
    </row>
    <row r="3" spans="1:11" x14ac:dyDescent="0.2">
      <c r="H3" t="s">
        <v>23</v>
      </c>
      <c r="I3">
        <f>AVERAGE('Example - MQS'!G2:G30)</f>
        <v>1.3343197219048528</v>
      </c>
    </row>
    <row r="4" spans="1:11" x14ac:dyDescent="0.2">
      <c r="A4" t="s">
        <v>9</v>
      </c>
      <c r="B4" s="1">
        <v>0.81200000000000006</v>
      </c>
      <c r="C4" s="1" t="s">
        <v>45</v>
      </c>
      <c r="D4" s="1"/>
      <c r="E4" s="1"/>
      <c r="F4" s="1"/>
      <c r="H4" t="s">
        <v>21</v>
      </c>
      <c r="I4">
        <f>MEDIAN('Example - MQS'!G2:G30)</f>
        <v>1.3411044829174446</v>
      </c>
    </row>
    <row r="5" spans="1:11" x14ac:dyDescent="0.2">
      <c r="A5" t="s">
        <v>10</v>
      </c>
      <c r="B5" s="1">
        <v>3.5999999999999997E-2</v>
      </c>
      <c r="C5" s="1"/>
      <c r="D5" s="1"/>
      <c r="E5" s="1"/>
      <c r="F5" s="1"/>
    </row>
    <row r="6" spans="1:11" x14ac:dyDescent="0.2">
      <c r="A6" t="s">
        <v>11</v>
      </c>
      <c r="B6" s="1">
        <v>4.4999999999999998E-2</v>
      </c>
      <c r="C6" s="1"/>
      <c r="D6" s="1"/>
      <c r="E6" s="1"/>
      <c r="F6" s="1"/>
      <c r="H6" s="41" t="s">
        <v>41</v>
      </c>
    </row>
    <row r="7" spans="1:11" x14ac:dyDescent="0.2">
      <c r="A7" t="s">
        <v>12</v>
      </c>
      <c r="B7" s="1">
        <v>9.4E-2</v>
      </c>
      <c r="C7" s="1"/>
      <c r="D7" s="1"/>
      <c r="E7" s="1"/>
      <c r="F7" s="1"/>
    </row>
    <row r="8" spans="1:11" x14ac:dyDescent="0.2">
      <c r="A8" t="s">
        <v>13</v>
      </c>
      <c r="B8" s="1">
        <v>1.2999999999999999E-2</v>
      </c>
      <c r="C8" s="1"/>
      <c r="D8" s="1"/>
      <c r="E8" s="1"/>
      <c r="F8" s="1"/>
    </row>
    <row r="9" spans="1:11" x14ac:dyDescent="0.2">
      <c r="B9" s="1">
        <f t="shared" ref="B9" si="0">SUM(B4:B8)</f>
        <v>1</v>
      </c>
      <c r="C9" s="1"/>
      <c r="D9" s="1"/>
      <c r="E9" s="1"/>
      <c r="F9" s="1"/>
    </row>
    <row r="10" spans="1:11" x14ac:dyDescent="0.2">
      <c r="H10" s="9" t="s">
        <v>44</v>
      </c>
      <c r="I10" s="5"/>
      <c r="J10" s="5"/>
      <c r="K10" s="5"/>
    </row>
    <row r="11" spans="1:11" x14ac:dyDescent="0.2">
      <c r="A11" t="s">
        <v>14</v>
      </c>
      <c r="B11" s="1">
        <f t="shared" ref="B11" si="1">B4</f>
        <v>0.81200000000000006</v>
      </c>
      <c r="C11" s="1"/>
      <c r="D11" s="1"/>
      <c r="E11" s="1"/>
      <c r="F11" s="1"/>
      <c r="H11" s="5">
        <f>C33/I3</f>
        <v>1731.7588596391683</v>
      </c>
      <c r="I11" s="5"/>
      <c r="J11" s="5"/>
      <c r="K11" s="5"/>
    </row>
    <row r="12" spans="1:11" x14ac:dyDescent="0.2">
      <c r="A12" t="s">
        <v>15</v>
      </c>
      <c r="B12" s="1">
        <f t="shared" ref="B12" si="2">SUM(B5:B8)</f>
        <v>0.188</v>
      </c>
      <c r="C12" s="1"/>
      <c r="D12" s="1"/>
      <c r="E12" s="1"/>
      <c r="F12" s="1"/>
    </row>
    <row r="14" spans="1:11" s="3" customFormat="1" x14ac:dyDescent="0.2">
      <c r="A14" s="41" t="s">
        <v>34</v>
      </c>
    </row>
    <row r="15" spans="1:11" s="3" customFormat="1" x14ac:dyDescent="0.2">
      <c r="A15" s="42" t="s">
        <v>35</v>
      </c>
    </row>
    <row r="16" spans="1:11" s="3" customFormat="1" x14ac:dyDescent="0.2">
      <c r="A16" s="38"/>
    </row>
    <row r="20" spans="1:3" x14ac:dyDescent="0.2">
      <c r="A20" s="7" t="s">
        <v>39</v>
      </c>
      <c r="B20" s="2"/>
      <c r="C20" s="2"/>
    </row>
    <row r="21" spans="1:3" x14ac:dyDescent="0.2">
      <c r="B21" t="s">
        <v>18</v>
      </c>
      <c r="C21" t="s">
        <v>19</v>
      </c>
    </row>
    <row r="22" spans="1:3" x14ac:dyDescent="0.2">
      <c r="A22" t="s">
        <v>36</v>
      </c>
      <c r="B22" s="4">
        <v>1700</v>
      </c>
      <c r="C22" s="4">
        <f>B22*12</f>
        <v>20400</v>
      </c>
    </row>
    <row r="23" spans="1:3" x14ac:dyDescent="0.2">
      <c r="A23" t="s">
        <v>16</v>
      </c>
      <c r="B23" s="4">
        <v>830</v>
      </c>
      <c r="C23" s="4">
        <f t="shared" ref="C23:C24" si="3">B23*12</f>
        <v>9960</v>
      </c>
    </row>
    <row r="24" spans="1:3" x14ac:dyDescent="0.2">
      <c r="A24" t="s">
        <v>17</v>
      </c>
      <c r="B24" s="4">
        <v>3500</v>
      </c>
      <c r="C24" s="4">
        <f t="shared" si="3"/>
        <v>42000</v>
      </c>
    </row>
    <row r="26" spans="1:3" s="3" customFormat="1" x14ac:dyDescent="0.2">
      <c r="A26" s="41" t="s">
        <v>37</v>
      </c>
    </row>
    <row r="27" spans="1:3" s="3" customFormat="1" x14ac:dyDescent="0.2">
      <c r="A27" s="6"/>
    </row>
    <row r="28" spans="1:3" x14ac:dyDescent="0.2">
      <c r="A28" s="3"/>
    </row>
    <row r="30" spans="1:3" x14ac:dyDescent="0.2">
      <c r="A30" s="7" t="s">
        <v>40</v>
      </c>
      <c r="B30" s="2"/>
      <c r="C30" s="2"/>
    </row>
    <row r="31" spans="1:3" x14ac:dyDescent="0.2">
      <c r="B31" t="s">
        <v>18</v>
      </c>
      <c r="C31" s="4" t="s">
        <v>19</v>
      </c>
    </row>
    <row r="32" spans="1:3" x14ac:dyDescent="0.2">
      <c r="A32" t="s">
        <v>25</v>
      </c>
      <c r="B32" s="4">
        <f>B11*B23</f>
        <v>673.96</v>
      </c>
      <c r="C32" s="4">
        <f>B32*12</f>
        <v>8087.52</v>
      </c>
    </row>
    <row r="33" spans="1:3" x14ac:dyDescent="0.2">
      <c r="A33" t="s">
        <v>24</v>
      </c>
      <c r="B33" s="4">
        <f>B32/3.5</f>
        <v>192.56</v>
      </c>
      <c r="C33" s="4">
        <f>B33*12</f>
        <v>2310.7200000000003</v>
      </c>
    </row>
    <row r="34" spans="1:3" x14ac:dyDescent="0.2">
      <c r="C34" s="4"/>
    </row>
    <row r="35" spans="1:3" x14ac:dyDescent="0.2">
      <c r="A35" s="43" t="s">
        <v>42</v>
      </c>
      <c r="C35" s="4"/>
    </row>
    <row r="36" spans="1:3" s="3" customFormat="1" x14ac:dyDescent="0.2">
      <c r="A36" s="44" t="s">
        <v>43</v>
      </c>
    </row>
    <row r="37" spans="1:3" s="3" customFormat="1" x14ac:dyDescent="0.2">
      <c r="A37" s="8"/>
    </row>
    <row r="38" spans="1:3" x14ac:dyDescent="0.2">
      <c r="A38" s="3"/>
    </row>
  </sheetData>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MQS calculation</vt:lpstr>
      <vt:lpstr>Example - MQS</vt:lpstr>
      <vt:lpstr>Example - income calc</vt:lpstr>
    </vt:vector>
  </TitlesOfParts>
  <Company>Department of Agricultural and Resource Economics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Quentin</dc:creator>
  <cp:lastModifiedBy>Microsoft Office User</cp:lastModifiedBy>
  <dcterms:created xsi:type="dcterms:W3CDTF">2016-09-23T10:26:11Z</dcterms:created>
  <dcterms:modified xsi:type="dcterms:W3CDTF">2018-04-03T09:48:01Z</dcterms:modified>
</cp:coreProperties>
</file>